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60" windowWidth="14235" windowHeight="8535" activeTab="1"/>
  </bookViews>
  <sheets>
    <sheet name="Sazebník" sheetId="2" r:id="rId1"/>
    <sheet name="Výpočty" sheetId="1" r:id="rId2"/>
  </sheets>
  <definedNames>
    <definedName name="_xlnm.Print_Area" localSheetId="1">'Výpočty'!$A$1:$AE$108</definedName>
  </definedNames>
  <calcPr calcId="152511"/>
</workbook>
</file>

<file path=xl/comments2.xml><?xml version="1.0" encoding="utf-8"?>
<comments xmlns="http://schemas.openxmlformats.org/spreadsheetml/2006/main">
  <authors>
    <author>Jana Andrýsková</author>
  </authors>
  <commentList>
    <comment ref="K5" authorId="0">
      <text>
        <r>
          <rPr>
            <b/>
            <sz val="8"/>
            <rFont val="Tahoma"/>
            <family val="2"/>
          </rPr>
          <t>Jana Andrýsková:</t>
        </r>
        <r>
          <rPr>
            <sz val="8"/>
            <rFont val="Tahoma"/>
            <family val="2"/>
          </rPr>
          <t xml:space="preserve">
fdfd</t>
        </r>
      </text>
    </comment>
    <comment ref="K14" authorId="0">
      <text>
        <r>
          <rPr>
            <b/>
            <sz val="8"/>
            <rFont val="Tahoma"/>
            <family val="2"/>
          </rPr>
          <t>Jana Andrýsková:</t>
        </r>
        <r>
          <rPr>
            <sz val="8"/>
            <rFont val="Tahoma"/>
            <family val="2"/>
          </rPr>
          <t xml:space="preserve">
l
</t>
        </r>
      </text>
    </comment>
  </commentList>
</comments>
</file>

<file path=xl/sharedStrings.xml><?xml version="1.0" encoding="utf-8"?>
<sst xmlns="http://schemas.openxmlformats.org/spreadsheetml/2006/main" count="38" uniqueCount="30">
  <si>
    <t>Ulice:</t>
  </si>
  <si>
    <t>Číslo domu:</t>
  </si>
  <si>
    <t>Byt č.</t>
  </si>
  <si>
    <t>Jméno</t>
  </si>
  <si>
    <t>Poč. stav</t>
  </si>
  <si>
    <t>Konc. stav</t>
  </si>
  <si>
    <t>Spotřeba</t>
  </si>
  <si>
    <t>Teplá voda</t>
  </si>
  <si>
    <t>Spotřeba celkem</t>
  </si>
  <si>
    <t>Pro odběratele nad</t>
  </si>
  <si>
    <r>
      <t>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vody</t>
    </r>
  </si>
  <si>
    <r>
      <t>Cena za ohřev 1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vody</t>
    </r>
  </si>
  <si>
    <t>Voda</t>
  </si>
  <si>
    <t>Ohřev</t>
  </si>
  <si>
    <t>Celkem</t>
  </si>
  <si>
    <t>Cena</t>
  </si>
  <si>
    <t>Dvořákovi</t>
  </si>
  <si>
    <t>Pořadí spotřeby</t>
  </si>
  <si>
    <t>Pro odběratele pod</t>
  </si>
  <si>
    <r>
      <t>Cena studené vody za 1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:</t>
    </r>
  </si>
  <si>
    <t>Vyúčtování spotřeby vody</t>
  </si>
  <si>
    <t>Abrahámovi</t>
  </si>
  <si>
    <t>Bouškovi</t>
  </si>
  <si>
    <t>Čihákovi</t>
  </si>
  <si>
    <t>Eulerovi</t>
  </si>
  <si>
    <t>Fikáčkovi</t>
  </si>
  <si>
    <t>Mázlovi</t>
  </si>
  <si>
    <t>Novákovi</t>
  </si>
  <si>
    <t>Zahradilovi</t>
  </si>
  <si>
    <t>Studená 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</si>
</sst>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0.000"/>
    <numFmt numFmtId="165" formatCode="#,##0.00\ &quot;Kč&quot;"/>
  </numFmts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6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/>
      <top/>
      <bottom style="medium"/>
    </border>
    <border diagonalUp="1" diagonalDown="1">
      <left style="medium"/>
      <right style="thin"/>
      <top style="medium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 diagonalUp="1" diagonalDown="1">
      <left style="medium"/>
      <right style="medium"/>
      <top style="medium"/>
      <bottom style="medium"/>
      <diagonal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NumberFormat="1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left"/>
    </xf>
    <xf numFmtId="164" fontId="0" fillId="0" borderId="2" xfId="0" applyNumberFormat="1" applyBorder="1"/>
    <xf numFmtId="164" fontId="0" fillId="0" borderId="15" xfId="0" applyNumberFormat="1" applyBorder="1"/>
    <xf numFmtId="164" fontId="0" fillId="0" borderId="3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4" xfId="0" applyNumberFormat="1" applyBorder="1"/>
    <xf numFmtId="164" fontId="0" fillId="0" borderId="21" xfId="0" applyNumberFormat="1" applyBorder="1"/>
    <xf numFmtId="164" fontId="0" fillId="0" borderId="5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164" fontId="0" fillId="0" borderId="24" xfId="0" applyNumberForma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1" fontId="0" fillId="0" borderId="17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165" fontId="0" fillId="0" borderId="2" xfId="0" applyNumberFormat="1" applyBorder="1"/>
    <xf numFmtId="165" fontId="0" fillId="0" borderId="15" xfId="0" applyNumberFormat="1" applyBorder="1"/>
    <xf numFmtId="165" fontId="0" fillId="0" borderId="3" xfId="0" applyNumberFormat="1" applyBorder="1"/>
    <xf numFmtId="165" fontId="0" fillId="0" borderId="18" xfId="0" applyNumberFormat="1" applyBorder="1"/>
    <xf numFmtId="165" fontId="0" fillId="0" borderId="7" xfId="0" applyNumberFormat="1" applyBorder="1"/>
    <xf numFmtId="165" fontId="0" fillId="0" borderId="19" xfId="0" applyNumberFormat="1" applyBorder="1"/>
    <xf numFmtId="165" fontId="0" fillId="0" borderId="4" xfId="0" applyNumberFormat="1" applyBorder="1"/>
    <xf numFmtId="165" fontId="0" fillId="0" borderId="21" xfId="0" applyNumberFormat="1" applyBorder="1"/>
    <xf numFmtId="165" fontId="0" fillId="0" borderId="5" xfId="0" applyNumberFormat="1" applyBorder="1"/>
    <xf numFmtId="8" fontId="0" fillId="0" borderId="0" xfId="0" applyNumberFormat="1"/>
    <xf numFmtId="0" fontId="0" fillId="0" borderId="13" xfId="0" applyBorder="1" applyAlignment="1">
      <alignment horizontal="left"/>
    </xf>
    <xf numFmtId="0" fontId="0" fillId="0" borderId="28" xfId="0" applyBorder="1" applyAlignment="1">
      <alignment horizontal="left"/>
    </xf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8" fontId="2" fillId="0" borderId="0" xfId="0" applyNumberFormat="1" applyFont="1"/>
    <xf numFmtId="0" fontId="2" fillId="0" borderId="29" xfId="0" applyFont="1" applyBorder="1" applyAlignment="1">
      <alignment horizontal="center"/>
    </xf>
    <xf numFmtId="0" fontId="0" fillId="0" borderId="31" xfId="0" applyBorder="1"/>
    <xf numFmtId="165" fontId="2" fillId="0" borderId="26" xfId="0" applyNumberFormat="1" applyFont="1" applyBorder="1"/>
    <xf numFmtId="165" fontId="6" fillId="0" borderId="26" xfId="0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showGridLines="0" workbookViewId="0" topLeftCell="A1">
      <selection activeCell="E7" sqref="E7"/>
    </sheetView>
  </sheetViews>
  <sheetFormatPr defaultColWidth="9.00390625" defaultRowHeight="12.75"/>
  <cols>
    <col min="2" max="2" width="7.125" style="0" customWidth="1"/>
    <col min="3" max="3" width="2.875" style="0" customWidth="1"/>
    <col min="4" max="4" width="13.375" style="0" customWidth="1"/>
    <col min="5" max="5" width="8.375" style="0" customWidth="1"/>
  </cols>
  <sheetData>
    <row r="3" spans="1:4" ht="14.25">
      <c r="A3" s="12" t="s">
        <v>18</v>
      </c>
      <c r="C3">
        <v>80</v>
      </c>
      <c r="D3" s="12" t="s">
        <v>10</v>
      </c>
    </row>
    <row r="4" spans="1:5" ht="14.25">
      <c r="A4" s="12"/>
      <c r="B4" s="12" t="s">
        <v>19</v>
      </c>
      <c r="E4" s="56">
        <v>17</v>
      </c>
    </row>
    <row r="5" spans="1:5" ht="14.25">
      <c r="A5" s="12" t="s">
        <v>9</v>
      </c>
      <c r="B5" s="12"/>
      <c r="C5">
        <v>80</v>
      </c>
      <c r="D5" s="12" t="s">
        <v>10</v>
      </c>
      <c r="E5" s="50"/>
    </row>
    <row r="6" spans="2:5" ht="14.25">
      <c r="B6" s="12" t="s">
        <v>19</v>
      </c>
      <c r="E6" s="56">
        <v>15</v>
      </c>
    </row>
    <row r="7" spans="1:5" ht="14.25">
      <c r="A7" s="12" t="s">
        <v>11</v>
      </c>
      <c r="E7" s="56">
        <v>10</v>
      </c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"/>
  <sheetViews>
    <sheetView showGridLines="0" tabSelected="1" workbookViewId="0" topLeftCell="A1">
      <selection activeCell="G32" sqref="G32"/>
    </sheetView>
  </sheetViews>
  <sheetFormatPr defaultColWidth="9.00390625" defaultRowHeight="12.75"/>
  <cols>
    <col min="1" max="1" width="6.00390625" style="0" customWidth="1"/>
    <col min="2" max="2" width="11.625" style="0" customWidth="1"/>
    <col min="3" max="3" width="12.125" style="0" customWidth="1"/>
    <col min="4" max="4" width="12.00390625" style="0" customWidth="1"/>
    <col min="5" max="5" width="12.25390625" style="0" customWidth="1"/>
    <col min="6" max="8" width="11.375" style="0" customWidth="1"/>
  </cols>
  <sheetData>
    <row r="1" spans="1:10" ht="20.25">
      <c r="A1" s="61" t="s">
        <v>20</v>
      </c>
      <c r="B1" s="61"/>
      <c r="C1" s="61"/>
      <c r="D1" s="61"/>
      <c r="E1" s="61"/>
      <c r="F1" s="61"/>
      <c r="G1" s="61"/>
      <c r="H1" s="61"/>
      <c r="I1" s="61"/>
      <c r="J1" s="62"/>
    </row>
    <row r="3" spans="1:10" ht="13.5" thickBot="1">
      <c r="A3" s="1" t="s">
        <v>0</v>
      </c>
      <c r="B3" s="3"/>
      <c r="C3" s="3"/>
      <c r="D3" s="3"/>
      <c r="E3" s="3"/>
      <c r="G3" s="63" t="s">
        <v>1</v>
      </c>
      <c r="H3" s="63"/>
      <c r="I3" s="3"/>
      <c r="J3" s="3"/>
    </row>
    <row r="4" spans="1:9" ht="13.5" thickBot="1">
      <c r="A4" s="1"/>
      <c r="B4" s="4"/>
      <c r="C4" s="4"/>
      <c r="D4" s="4"/>
      <c r="E4" s="4"/>
      <c r="G4" s="2"/>
      <c r="H4" s="2"/>
      <c r="I4" s="4"/>
    </row>
    <row r="5" spans="1:10" ht="12.75">
      <c r="A5" s="5"/>
      <c r="B5" s="6"/>
      <c r="C5" s="69" t="s">
        <v>29</v>
      </c>
      <c r="D5" s="65"/>
      <c r="E5" s="70"/>
      <c r="F5" s="64" t="s">
        <v>7</v>
      </c>
      <c r="G5" s="65"/>
      <c r="H5" s="66"/>
      <c r="I5" s="67" t="s">
        <v>8</v>
      </c>
      <c r="J5" s="67" t="s">
        <v>17</v>
      </c>
    </row>
    <row r="6" spans="1:10" ht="13.5" thickBot="1">
      <c r="A6" s="7" t="s">
        <v>2</v>
      </c>
      <c r="B6" s="8" t="s">
        <v>3</v>
      </c>
      <c r="C6" s="38" t="s">
        <v>4</v>
      </c>
      <c r="D6" s="39" t="s">
        <v>5</v>
      </c>
      <c r="E6" s="14" t="s">
        <v>6</v>
      </c>
      <c r="F6" s="13" t="s">
        <v>4</v>
      </c>
      <c r="G6" s="39" t="s">
        <v>5</v>
      </c>
      <c r="H6" s="40" t="s">
        <v>6</v>
      </c>
      <c r="I6" s="68"/>
      <c r="J6" s="68"/>
    </row>
    <row r="7" spans="1:10" ht="12.75">
      <c r="A7" s="9">
        <v>1</v>
      </c>
      <c r="B7" s="15" t="s">
        <v>21</v>
      </c>
      <c r="C7" s="20">
        <v>35.01063039490897</v>
      </c>
      <c r="D7" s="21">
        <v>45.69564385646174</v>
      </c>
      <c r="E7" s="22">
        <f aca="true" t="shared" si="0" ref="E7:E15">D7-C7</f>
        <v>10.68501346155277</v>
      </c>
      <c r="F7" s="23">
        <v>6.49752242106052</v>
      </c>
      <c r="G7" s="21">
        <v>90.67508824781419</v>
      </c>
      <c r="H7" s="22">
        <f aca="true" t="shared" si="1" ref="H7:H15">G7-F7</f>
        <v>84.17756582675366</v>
      </c>
      <c r="I7" s="24">
        <f aca="true" t="shared" si="2" ref="I7:I16">E7+H7</f>
        <v>94.86257928830643</v>
      </c>
      <c r="J7" s="37">
        <f aca="true" t="shared" si="3" ref="J7:J15">RANK(I7,$I$7:$I$15)</f>
        <v>2</v>
      </c>
    </row>
    <row r="8" spans="1:10" ht="12.75">
      <c r="A8" s="10">
        <v>2</v>
      </c>
      <c r="B8" s="16" t="s">
        <v>22</v>
      </c>
      <c r="C8" s="25">
        <v>19.94607736045473</v>
      </c>
      <c r="D8" s="26">
        <v>98.05101431077672</v>
      </c>
      <c r="E8" s="27">
        <f t="shared" si="0"/>
        <v>78.10493695032199</v>
      </c>
      <c r="F8" s="28">
        <v>34.84460873854336</v>
      </c>
      <c r="G8" s="26">
        <v>41.17438178310078</v>
      </c>
      <c r="H8" s="27">
        <f t="shared" si="1"/>
        <v>6.32977304455742</v>
      </c>
      <c r="I8" s="24">
        <f t="shared" si="2"/>
        <v>84.4347099948794</v>
      </c>
      <c r="J8" s="37">
        <f t="shared" si="3"/>
        <v>5</v>
      </c>
    </row>
    <row r="9" spans="1:10" ht="12.75">
      <c r="A9" s="10">
        <v>3</v>
      </c>
      <c r="B9" s="16" t="s">
        <v>23</v>
      </c>
      <c r="C9" s="25">
        <v>11.558457025884895</v>
      </c>
      <c r="D9" s="26">
        <v>80.14424613815211</v>
      </c>
      <c r="E9" s="27">
        <f t="shared" si="0"/>
        <v>68.58578911226722</v>
      </c>
      <c r="F9" s="28">
        <v>30.035121234328145</v>
      </c>
      <c r="G9" s="26">
        <v>94.73619183273539</v>
      </c>
      <c r="H9" s="27">
        <f t="shared" si="1"/>
        <v>64.70107059840724</v>
      </c>
      <c r="I9" s="24">
        <f t="shared" si="2"/>
        <v>133.28685971067446</v>
      </c>
      <c r="J9" s="37">
        <f t="shared" si="3"/>
        <v>1</v>
      </c>
    </row>
    <row r="10" spans="1:10" ht="12.75">
      <c r="A10" s="10">
        <v>4</v>
      </c>
      <c r="B10" s="16" t="s">
        <v>16</v>
      </c>
      <c r="C10" s="25">
        <v>17.774022791968935</v>
      </c>
      <c r="D10" s="26">
        <v>36.739151215543856</v>
      </c>
      <c r="E10" s="27">
        <f t="shared" si="0"/>
        <v>18.96512842357492</v>
      </c>
      <c r="F10" s="28">
        <v>25.272689294202078</v>
      </c>
      <c r="G10" s="26">
        <v>96.05834233669964</v>
      </c>
      <c r="H10" s="27">
        <f t="shared" si="1"/>
        <v>70.78565304249756</v>
      </c>
      <c r="I10" s="24">
        <f t="shared" si="2"/>
        <v>89.75078146607248</v>
      </c>
      <c r="J10" s="37">
        <f t="shared" si="3"/>
        <v>4</v>
      </c>
    </row>
    <row r="11" spans="1:10" ht="12.75">
      <c r="A11" s="10">
        <v>5</v>
      </c>
      <c r="B11" s="16" t="s">
        <v>24</v>
      </c>
      <c r="C11" s="25">
        <v>36.336787856176954</v>
      </c>
      <c r="D11" s="26">
        <v>79.81053992691368</v>
      </c>
      <c r="E11" s="27">
        <f t="shared" si="0"/>
        <v>43.47375207073672</v>
      </c>
      <c r="F11" s="28">
        <v>10.112788727079991</v>
      </c>
      <c r="G11" s="26">
        <v>24.2142583586036</v>
      </c>
      <c r="H11" s="27">
        <f t="shared" si="1"/>
        <v>14.10146963152361</v>
      </c>
      <c r="I11" s="24">
        <f t="shared" si="2"/>
        <v>57.575221702260336</v>
      </c>
      <c r="J11" s="37">
        <f t="shared" si="3"/>
        <v>8</v>
      </c>
    </row>
    <row r="12" spans="1:10" ht="12.75">
      <c r="A12" s="10">
        <v>6</v>
      </c>
      <c r="B12" s="16" t="s">
        <v>25</v>
      </c>
      <c r="C12" s="25">
        <v>40.445322219158975</v>
      </c>
      <c r="D12" s="26">
        <v>84.72623551387781</v>
      </c>
      <c r="E12" s="27">
        <f t="shared" si="0"/>
        <v>44.280913294718836</v>
      </c>
      <c r="F12" s="28">
        <v>29.364039845975086</v>
      </c>
      <c r="G12" s="26">
        <v>38.83078865259152</v>
      </c>
      <c r="H12" s="27">
        <f t="shared" si="1"/>
        <v>9.466748806616437</v>
      </c>
      <c r="I12" s="24">
        <f t="shared" si="2"/>
        <v>53.74766210133527</v>
      </c>
      <c r="J12" s="37">
        <f t="shared" si="3"/>
        <v>9</v>
      </c>
    </row>
    <row r="13" spans="1:10" ht="12.75">
      <c r="A13" s="10">
        <v>7</v>
      </c>
      <c r="B13" s="16" t="s">
        <v>26</v>
      </c>
      <c r="C13" s="25">
        <v>17.491681793994207</v>
      </c>
      <c r="D13" s="26">
        <v>34.64221436028876</v>
      </c>
      <c r="E13" s="27">
        <f t="shared" si="0"/>
        <v>17.150532566294554</v>
      </c>
      <c r="F13" s="28">
        <v>5.368027321332547</v>
      </c>
      <c r="G13" s="26">
        <v>78.30805710136389</v>
      </c>
      <c r="H13" s="27">
        <f t="shared" si="1"/>
        <v>72.94002978003134</v>
      </c>
      <c r="I13" s="24">
        <f t="shared" si="2"/>
        <v>90.0905623463259</v>
      </c>
      <c r="J13" s="37">
        <f t="shared" si="3"/>
        <v>3</v>
      </c>
    </row>
    <row r="14" spans="1:10" ht="12.75">
      <c r="A14" s="10">
        <v>8</v>
      </c>
      <c r="B14" s="16" t="s">
        <v>27</v>
      </c>
      <c r="C14" s="25">
        <v>6.939598817107773</v>
      </c>
      <c r="D14" s="26">
        <v>42.31993239590106</v>
      </c>
      <c r="E14" s="27">
        <f t="shared" si="0"/>
        <v>35.38033357879329</v>
      </c>
      <c r="F14" s="28">
        <v>40.529022806943075</v>
      </c>
      <c r="G14" s="26">
        <v>84.56149249468056</v>
      </c>
      <c r="H14" s="27">
        <f t="shared" si="1"/>
        <v>44.03246968773749</v>
      </c>
      <c r="I14" s="24">
        <f t="shared" si="2"/>
        <v>79.41280326653077</v>
      </c>
      <c r="J14" s="37">
        <f t="shared" si="3"/>
        <v>6</v>
      </c>
    </row>
    <row r="15" spans="1:10" ht="13.5" thickBot="1">
      <c r="A15" s="13">
        <v>9</v>
      </c>
      <c r="B15" s="17" t="s">
        <v>28</v>
      </c>
      <c r="C15" s="29">
        <v>45.18876014431936</v>
      </c>
      <c r="D15" s="30">
        <v>74.9326828154358</v>
      </c>
      <c r="E15" s="31">
        <f t="shared" si="0"/>
        <v>29.743922671116437</v>
      </c>
      <c r="F15" s="32">
        <v>56.66568698795831</v>
      </c>
      <c r="G15" s="33">
        <v>99.55049025785776</v>
      </c>
      <c r="H15" s="31">
        <f t="shared" si="1"/>
        <v>42.88480326989945</v>
      </c>
      <c r="I15" s="34">
        <f t="shared" si="2"/>
        <v>72.62872594101589</v>
      </c>
      <c r="J15" s="37">
        <f t="shared" si="3"/>
        <v>7</v>
      </c>
    </row>
    <row r="16" spans="1:10" s="1" customFormat="1" ht="13.5" thickBot="1">
      <c r="A16" s="57"/>
      <c r="B16" s="19" t="s">
        <v>14</v>
      </c>
      <c r="C16" s="53"/>
      <c r="D16" s="54"/>
      <c r="E16" s="35">
        <f>SUM(E7:E15)</f>
        <v>346.37032212937675</v>
      </c>
      <c r="F16" s="53"/>
      <c r="G16" s="54"/>
      <c r="H16" s="35">
        <f>SUM(H7:H15)</f>
        <v>409.4195836880242</v>
      </c>
      <c r="I16" s="36">
        <f t="shared" si="2"/>
        <v>755.789905817401</v>
      </c>
      <c r="J16" s="55"/>
    </row>
    <row r="18" ht="13.5" thickBot="1"/>
    <row r="19" spans="1:5" ht="12.75">
      <c r="A19" s="5"/>
      <c r="B19" s="18"/>
      <c r="C19" s="64" t="s">
        <v>15</v>
      </c>
      <c r="D19" s="65"/>
      <c r="E19" s="66"/>
    </row>
    <row r="20" spans="1:5" ht="13.5" thickBot="1">
      <c r="A20" s="7" t="s">
        <v>2</v>
      </c>
      <c r="B20" s="11" t="s">
        <v>3</v>
      </c>
      <c r="C20" s="13" t="s">
        <v>12</v>
      </c>
      <c r="D20" s="39" t="s">
        <v>13</v>
      </c>
      <c r="E20" s="40" t="s">
        <v>14</v>
      </c>
    </row>
    <row r="21" spans="1:5" ht="12.75">
      <c r="A21" s="5">
        <v>1</v>
      </c>
      <c r="B21" s="51" t="str">
        <f aca="true" t="shared" si="4" ref="B21:B29">B7</f>
        <v>Abrahámovi</v>
      </c>
      <c r="C21" s="41">
        <f>IF(I7&gt;Sazebník!$C$3,I7*Sazebník!$E$6,I7*Sazebník!$E$4)</f>
        <v>1422.9386893245965</v>
      </c>
      <c r="D21" s="42">
        <f>H7*Sazebník!$E$7</f>
        <v>841.7756582675366</v>
      </c>
      <c r="E21" s="43">
        <f>ROUND(C21+D21,1)</f>
        <v>2264.7</v>
      </c>
    </row>
    <row r="22" spans="1:5" ht="12.75">
      <c r="A22" s="10">
        <v>2</v>
      </c>
      <c r="B22" s="15" t="str">
        <f t="shared" si="4"/>
        <v>Bouškovi</v>
      </c>
      <c r="C22" s="45">
        <f>IF(I8&gt;Sazebník!$C$3,I8*Sazebník!$E$6,I8*Sazebník!$E$4)</f>
        <v>1266.520649923191</v>
      </c>
      <c r="D22" s="44">
        <f>H8*Sazebník!$E$7</f>
        <v>63.2977304455742</v>
      </c>
      <c r="E22" s="46">
        <f aca="true" t="shared" si="5" ref="E22:E29">ROUND(C22+D22,1)</f>
        <v>1329.8</v>
      </c>
    </row>
    <row r="23" spans="1:5" ht="12.75">
      <c r="A23" s="10">
        <v>3</v>
      </c>
      <c r="B23" s="15" t="str">
        <f t="shared" si="4"/>
        <v>Čihákovi</v>
      </c>
      <c r="C23" s="45">
        <f>IF(I9&gt;Sazebník!$C$3,I9*Sazebník!$E$6,I9*Sazebník!$E$4)</f>
        <v>1999.302895660117</v>
      </c>
      <c r="D23" s="44">
        <f>H9*Sazebník!$E$7</f>
        <v>647.0107059840724</v>
      </c>
      <c r="E23" s="46">
        <f t="shared" si="5"/>
        <v>2646.3</v>
      </c>
    </row>
    <row r="24" spans="1:5" ht="12.75">
      <c r="A24" s="10">
        <v>4</v>
      </c>
      <c r="B24" s="15" t="str">
        <f t="shared" si="4"/>
        <v>Dvořákovi</v>
      </c>
      <c r="C24" s="45">
        <f>IF(I10&gt;Sazebník!$C$3,I10*Sazebník!$E$6,I10*Sazebník!$E$4)</f>
        <v>1346.2617219910871</v>
      </c>
      <c r="D24" s="44">
        <f>H10*Sazebník!$E$7</f>
        <v>707.8565304249755</v>
      </c>
      <c r="E24" s="46">
        <f t="shared" si="5"/>
        <v>2054.1</v>
      </c>
    </row>
    <row r="25" spans="1:5" ht="12.75">
      <c r="A25" s="10">
        <v>5</v>
      </c>
      <c r="B25" s="15" t="str">
        <f t="shared" si="4"/>
        <v>Eulerovi</v>
      </c>
      <c r="C25" s="45">
        <f>IF(I11&gt;Sazebník!$C$3,I11*Sazebník!$E$6,I11*Sazebník!$E$4)</f>
        <v>978.7787689384257</v>
      </c>
      <c r="D25" s="44">
        <f>H11*Sazebník!$E$7</f>
        <v>141.0146963152361</v>
      </c>
      <c r="E25" s="46">
        <f t="shared" si="5"/>
        <v>1119.8</v>
      </c>
    </row>
    <row r="26" spans="1:5" ht="12.75">
      <c r="A26" s="10">
        <v>6</v>
      </c>
      <c r="B26" s="15" t="str">
        <f t="shared" si="4"/>
        <v>Fikáčkovi</v>
      </c>
      <c r="C26" s="45">
        <f>IF(I12&gt;Sazebník!$C$3,I12*Sazebník!$E$6,I12*Sazebník!$E$4)</f>
        <v>913.7102557226997</v>
      </c>
      <c r="D26" s="44">
        <f>H12*Sazebník!$E$7</f>
        <v>94.66748806616437</v>
      </c>
      <c r="E26" s="46">
        <f t="shared" si="5"/>
        <v>1008.4</v>
      </c>
    </row>
    <row r="27" spans="1:5" ht="12.75">
      <c r="A27" s="10">
        <v>7</v>
      </c>
      <c r="B27" s="15" t="str">
        <f t="shared" si="4"/>
        <v>Mázlovi</v>
      </c>
      <c r="C27" s="45">
        <f>IF(I13&gt;Sazebník!$C$3,I13*Sazebník!$E$6,I13*Sazebník!$E$4)</f>
        <v>1351.3584351948884</v>
      </c>
      <c r="D27" s="44">
        <f>H13*Sazebník!$E$7</f>
        <v>729.4002978003134</v>
      </c>
      <c r="E27" s="46">
        <f t="shared" si="5"/>
        <v>2080.8</v>
      </c>
    </row>
    <row r="28" spans="1:5" ht="12.75">
      <c r="A28" s="10">
        <v>8</v>
      </c>
      <c r="B28" s="15" t="str">
        <f t="shared" si="4"/>
        <v>Novákovi</v>
      </c>
      <c r="C28" s="45">
        <f>IF(I14&gt;Sazebník!$C$3,I14*Sazebník!$E$6,I14*Sazebník!$E$4)</f>
        <v>1350.0176555310231</v>
      </c>
      <c r="D28" s="44">
        <f>H14*Sazebník!$E$7</f>
        <v>440.3246968773749</v>
      </c>
      <c r="E28" s="46">
        <f t="shared" si="5"/>
        <v>1790.3</v>
      </c>
    </row>
    <row r="29" spans="1:5" ht="13.5" thickBot="1">
      <c r="A29" s="7">
        <v>9</v>
      </c>
      <c r="B29" s="52" t="str">
        <f t="shared" si="4"/>
        <v>Zahradilovi</v>
      </c>
      <c r="C29" s="47">
        <f>IF(I15&gt;Sazebník!$C$3,I15*Sazebník!$E$6,I15*Sazebník!$E$4)</f>
        <v>1234.6883409972702</v>
      </c>
      <c r="D29" s="48">
        <f>H15*Sazebník!$E$7</f>
        <v>428.84803269899453</v>
      </c>
      <c r="E29" s="49">
        <f t="shared" si="5"/>
        <v>1663.5</v>
      </c>
    </row>
    <row r="30" spans="1:5" ht="13.5" thickBot="1">
      <c r="A30" s="58"/>
      <c r="B30" s="58"/>
      <c r="C30" s="59">
        <f>SUM(C21:C29)</f>
        <v>11863.5774132833</v>
      </c>
      <c r="D30" s="59">
        <f>SUM(D21:D29)</f>
        <v>4094.1958368802425</v>
      </c>
      <c r="E30" s="60">
        <f>SUM(E21:E29)</f>
        <v>15957.699999999997</v>
      </c>
    </row>
  </sheetData>
  <mergeCells count="7">
    <mergeCell ref="A1:J1"/>
    <mergeCell ref="G3:H3"/>
    <mergeCell ref="C19:E19"/>
    <mergeCell ref="J5:J6"/>
    <mergeCell ref="C5:E5"/>
    <mergeCell ref="F5:H5"/>
    <mergeCell ref="I5:I6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MZLU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 PEF</dc:creator>
  <cp:keywords/>
  <dc:description/>
  <cp:lastModifiedBy>student05</cp:lastModifiedBy>
  <cp:lastPrinted>2004-03-17T13:53:26Z</cp:lastPrinted>
  <dcterms:created xsi:type="dcterms:W3CDTF">2004-03-17T13:08:06Z</dcterms:created>
  <dcterms:modified xsi:type="dcterms:W3CDTF">2015-10-20T07:41:03Z</dcterms:modified>
  <cp:category/>
  <cp:version/>
  <cp:contentType/>
  <cp:contentStatus/>
</cp:coreProperties>
</file>