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45" windowWidth="21075" windowHeight="10035" activeTab="0"/>
  </bookViews>
  <sheets>
    <sheet name="210" sheetId="1" r:id="rId1"/>
    <sheet name="211" sheetId="2" r:id="rId2"/>
    <sheet name="212" sheetId="3" r:id="rId3"/>
    <sheet name="213" sheetId="4" r:id="rId4"/>
  </sheets>
  <definedNames/>
  <calcPr calcId="145621"/>
</workbook>
</file>

<file path=xl/comments1.xml><?xml version="1.0" encoding="utf-8"?>
<comments xmlns="http://schemas.openxmlformats.org/spreadsheetml/2006/main">
  <authors>
    <author>Lumír Schmidt</author>
  </authors>
  <commentList>
    <comment ref="I16" authorId="0">
      <text>
        <r>
          <rPr>
            <b/>
            <sz val="9"/>
            <rFont val="Tahoma"/>
            <family val="2"/>
          </rPr>
          <t>Lumír Schmidt:</t>
        </r>
        <r>
          <rPr>
            <sz val="9"/>
            <rFont val="Tahoma"/>
            <family val="2"/>
          </rPr>
          <t xml:space="preserve">
část kapacity stře údržby určený pro stř. energetika
</t>
        </r>
      </text>
    </comment>
  </commentList>
</comments>
</file>

<file path=xl/sharedStrings.xml><?xml version="1.0" encoding="utf-8"?>
<sst xmlns="http://schemas.openxmlformats.org/spreadsheetml/2006/main" count="150" uniqueCount="41">
  <si>
    <t>mzdy</t>
  </si>
  <si>
    <t>energie</t>
  </si>
  <si>
    <t>rež materiál</t>
  </si>
  <si>
    <t>opravy</t>
  </si>
  <si>
    <t>fix</t>
  </si>
  <si>
    <t>var</t>
  </si>
  <si>
    <t>Středisko 210</t>
  </si>
  <si>
    <t>Celkem</t>
  </si>
  <si>
    <t>Středisko 213</t>
  </si>
  <si>
    <t>Středisko 212</t>
  </si>
  <si>
    <t>Středisko 211</t>
  </si>
  <si>
    <t>% SLA</t>
  </si>
  <si>
    <t>MWh</t>
  </si>
  <si>
    <t>odpisy</t>
  </si>
  <si>
    <t xml:space="preserve">služby </t>
  </si>
  <si>
    <t>služby</t>
  </si>
  <si>
    <t>Vytížení v hodinách na jeden kus dle technol. postupu:</t>
  </si>
  <si>
    <t>přípr</t>
  </si>
  <si>
    <t>práce</t>
  </si>
  <si>
    <t>zakázka 1</t>
  </si>
  <si>
    <t>zakázka 3</t>
  </si>
  <si>
    <t>zakázka 2</t>
  </si>
  <si>
    <t>efekt. Kapacita</t>
  </si>
  <si>
    <t>sazba FIX</t>
  </si>
  <si>
    <t>množství/ měs</t>
  </si>
  <si>
    <t>Vytížení za měsíc celkem v hodinách:</t>
  </si>
  <si>
    <t xml:space="preserve">dávek </t>
  </si>
  <si>
    <t>kusů</t>
  </si>
  <si>
    <t>blokov</t>
  </si>
  <si>
    <t>sk. práce</t>
  </si>
  <si>
    <t>Sazba VAR</t>
  </si>
  <si>
    <t>Kč</t>
  </si>
  <si>
    <t>Náklady na výrobek celkem</t>
  </si>
  <si>
    <t>údržba</t>
  </si>
  <si>
    <t>energetika</t>
  </si>
  <si>
    <t>rež. Materiál</t>
  </si>
  <si>
    <t>opravy (ext)</t>
  </si>
  <si>
    <t>112 MWh</t>
  </si>
  <si>
    <t>ef kapacita</t>
  </si>
  <si>
    <t>náklady na ks</t>
  </si>
  <si>
    <t>Nepovedlo, prosím o zaslání originální tabulky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</si>
</sst>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theme="9" tint="-0.24997000396251678"/>
      <name val="Calibri"/>
      <family val="2"/>
      <scheme val="minor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0" fillId="0" borderId="2" xfId="0" applyFill="1" applyBorder="1"/>
    <xf numFmtId="9" fontId="0" fillId="0" borderId="0" xfId="20" applyFont="1"/>
    <xf numFmtId="9" fontId="0" fillId="0" borderId="1" xfId="20" applyFont="1" applyBorder="1"/>
    <xf numFmtId="3" fontId="0" fillId="0" borderId="1" xfId="0" applyNumberFormat="1" applyBorder="1"/>
    <xf numFmtId="0" fontId="0" fillId="0" borderId="3" xfId="0" applyFill="1" applyBorder="1"/>
    <xf numFmtId="3" fontId="0" fillId="0" borderId="3" xfId="0" applyNumberFormat="1" applyBorder="1"/>
    <xf numFmtId="0" fontId="0" fillId="0" borderId="4" xfId="0" applyBorder="1"/>
    <xf numFmtId="3" fontId="0" fillId="0" borderId="4" xfId="0" applyNumberFormat="1" applyBorder="1"/>
    <xf numFmtId="3" fontId="0" fillId="0" borderId="0" xfId="0" applyNumberFormat="1" applyFill="1" applyBorder="1"/>
    <xf numFmtId="166" fontId="0" fillId="0" borderId="0" xfId="0" applyNumberFormat="1"/>
    <xf numFmtId="0" fontId="0" fillId="0" borderId="0" xfId="0" applyBorder="1"/>
    <xf numFmtId="0" fontId="0" fillId="0" borderId="0" xfId="0" applyFill="1" applyBorder="1"/>
    <xf numFmtId="3" fontId="0" fillId="0" borderId="0" xfId="0" applyNumberFormat="1" applyBorder="1"/>
    <xf numFmtId="4" fontId="2" fillId="0" borderId="0" xfId="0" applyNumberFormat="1" applyFont="1" applyBorder="1"/>
    <xf numFmtId="166" fontId="2" fillId="0" borderId="0" xfId="0" applyNumberFormat="1" applyFont="1"/>
    <xf numFmtId="3" fontId="0" fillId="0" borderId="0" xfId="0" applyNumberFormat="1"/>
    <xf numFmtId="3" fontId="0" fillId="0" borderId="5" xfId="0" applyNumberFormat="1" applyBorder="1"/>
    <xf numFmtId="3" fontId="0" fillId="2" borderId="1" xfId="0" applyNumberFormat="1" applyFill="1" applyBorder="1"/>
    <xf numFmtId="0" fontId="0" fillId="0" borderId="0" xfId="0" applyAlignment="1">
      <alignment textRotation="68"/>
    </xf>
    <xf numFmtId="9" fontId="0" fillId="0" borderId="0" xfId="0" applyNumberFormat="1"/>
    <xf numFmtId="0" fontId="5" fillId="0" borderId="1" xfId="0" applyFont="1" applyBorder="1"/>
    <xf numFmtId="1" fontId="0" fillId="0" borderId="1" xfId="0" applyNumberFormat="1" applyBorder="1"/>
    <xf numFmtId="1" fontId="0" fillId="0" borderId="0" xfId="0" applyNumberFormat="1" applyFont="1"/>
    <xf numFmtId="1" fontId="0" fillId="0" borderId="0" xfId="0" applyNumberFormat="1"/>
    <xf numFmtId="1" fontId="0" fillId="3" borderId="0" xfId="0" applyNumberFormat="1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1"/>
  <sheetViews>
    <sheetView tabSelected="1" workbookViewId="0" topLeftCell="A31">
      <selection activeCell="G32" sqref="G32"/>
    </sheetView>
  </sheetViews>
  <sheetFormatPr defaultColWidth="9.140625" defaultRowHeight="15"/>
  <cols>
    <col min="1" max="1" width="16.57421875" style="0" customWidth="1"/>
    <col min="2" max="3" width="10.421875" style="0" customWidth="1"/>
    <col min="4" max="4" width="10.7109375" style="0" customWidth="1"/>
    <col min="5" max="7" width="10.421875" style="0" customWidth="1"/>
  </cols>
  <sheetData>
    <row r="1" ht="15">
      <c r="A1" t="s">
        <v>6</v>
      </c>
    </row>
    <row r="2" spans="1:3" ht="15">
      <c r="A2" s="1"/>
      <c r="B2" s="1" t="s">
        <v>4</v>
      </c>
      <c r="C2" s="1" t="s">
        <v>5</v>
      </c>
    </row>
    <row r="3" spans="1:3" ht="15">
      <c r="A3" s="1" t="s">
        <v>0</v>
      </c>
      <c r="B3" s="5">
        <v>10000</v>
      </c>
      <c r="C3" s="5">
        <v>2000</v>
      </c>
    </row>
    <row r="4" spans="1:3" ht="15">
      <c r="A4" s="1" t="s">
        <v>1</v>
      </c>
      <c r="B4" s="5">
        <v>2000</v>
      </c>
      <c r="C4" s="5">
        <v>8000</v>
      </c>
    </row>
    <row r="5" spans="1:3" ht="15">
      <c r="A5" s="1" t="s">
        <v>2</v>
      </c>
      <c r="B5" s="5">
        <v>4000</v>
      </c>
      <c r="C5" s="5">
        <v>1000</v>
      </c>
    </row>
    <row r="6" spans="1:3" ht="15">
      <c r="A6" s="1" t="s">
        <v>3</v>
      </c>
      <c r="B6" s="5">
        <v>200</v>
      </c>
      <c r="C6" s="5">
        <v>500</v>
      </c>
    </row>
    <row r="7" spans="1:3" ht="15">
      <c r="A7" s="1" t="s">
        <v>15</v>
      </c>
      <c r="B7" s="5">
        <v>0</v>
      </c>
      <c r="C7" s="5">
        <v>3400</v>
      </c>
    </row>
    <row r="8" spans="1:3" ht="15.75" thickBot="1">
      <c r="A8" s="8" t="s">
        <v>13</v>
      </c>
      <c r="B8" s="9">
        <v>20000</v>
      </c>
      <c r="C8" s="9">
        <v>0</v>
      </c>
    </row>
    <row r="9" spans="1:4" ht="15.75" thickTop="1">
      <c r="A9" s="6" t="s">
        <v>7</v>
      </c>
      <c r="B9" s="7">
        <f>SUM(B3:B8)</f>
        <v>36200</v>
      </c>
      <c r="C9" s="7">
        <f>SUM(C3:C8)</f>
        <v>14900</v>
      </c>
      <c r="D9" s="17">
        <f>SUM(B9:C9)</f>
        <v>51100</v>
      </c>
    </row>
    <row r="11" spans="1:2" ht="15">
      <c r="A11" t="s">
        <v>22</v>
      </c>
      <c r="B11" s="10">
        <v>300</v>
      </c>
    </row>
    <row r="12" spans="1:2" ht="15">
      <c r="A12" t="s">
        <v>23</v>
      </c>
      <c r="B12" s="16">
        <f>B9/B11</f>
        <v>120.66666666666667</v>
      </c>
    </row>
    <row r="13" spans="2:17" ht="63.75">
      <c r="B13" s="16"/>
      <c r="H13" s="21"/>
      <c r="L13" s="20" t="s">
        <v>0</v>
      </c>
      <c r="M13" s="20" t="s">
        <v>1</v>
      </c>
      <c r="N13" s="20" t="s">
        <v>35</v>
      </c>
      <c r="O13" s="20" t="s">
        <v>36</v>
      </c>
      <c r="P13" s="20" t="s">
        <v>15</v>
      </c>
      <c r="Q13" s="20" t="s">
        <v>13</v>
      </c>
    </row>
    <row r="14" spans="1:10" ht="15">
      <c r="A14" s="1" t="s">
        <v>11</v>
      </c>
      <c r="B14" s="4">
        <v>0.2</v>
      </c>
      <c r="C14" s="4">
        <v>0.1</v>
      </c>
      <c r="D14" s="4">
        <v>0.25</v>
      </c>
      <c r="E14" s="4">
        <v>0.15</v>
      </c>
      <c r="F14" s="4">
        <v>0.15</v>
      </c>
      <c r="G14" s="4">
        <v>0.05</v>
      </c>
      <c r="J14" s="3">
        <v>1</v>
      </c>
    </row>
    <row r="15" spans="1:18" ht="15">
      <c r="A15" s="1"/>
      <c r="B15" s="22">
        <f>$R15*B14</f>
        <v>564</v>
      </c>
      <c r="C15" s="22">
        <f aca="true" t="shared" si="0" ref="C15:G15">$R15*C14</f>
        <v>282</v>
      </c>
      <c r="D15" s="22">
        <f t="shared" si="0"/>
        <v>705</v>
      </c>
      <c r="E15" s="22">
        <f t="shared" si="0"/>
        <v>423</v>
      </c>
      <c r="F15" s="22">
        <f t="shared" si="0"/>
        <v>423</v>
      </c>
      <c r="G15" s="22">
        <f t="shared" si="0"/>
        <v>141</v>
      </c>
      <c r="J15">
        <v>2820</v>
      </c>
      <c r="K15" t="s">
        <v>33</v>
      </c>
      <c r="L15">
        <v>500</v>
      </c>
      <c r="M15">
        <v>80</v>
      </c>
      <c r="N15">
        <v>900</v>
      </c>
      <c r="O15">
        <v>880</v>
      </c>
      <c r="P15">
        <v>400</v>
      </c>
      <c r="Q15">
        <v>60</v>
      </c>
      <c r="R15">
        <f>SUM(L15:Q15)</f>
        <v>2820</v>
      </c>
    </row>
    <row r="16" spans="1:18" ht="15">
      <c r="A16" s="1" t="s">
        <v>12</v>
      </c>
      <c r="B16" s="1">
        <v>5</v>
      </c>
      <c r="C16" s="1">
        <v>27</v>
      </c>
      <c r="D16" s="1">
        <v>10</v>
      </c>
      <c r="E16" s="1">
        <v>30</v>
      </c>
      <c r="F16" s="1">
        <v>5</v>
      </c>
      <c r="G16" s="1">
        <v>35</v>
      </c>
      <c r="H16">
        <f>SUM(B16:G16)</f>
        <v>112</v>
      </c>
      <c r="I16" s="3">
        <v>0.1</v>
      </c>
      <c r="J16" t="s">
        <v>37</v>
      </c>
      <c r="R16">
        <f aca="true" t="shared" si="1" ref="R16:R17">SUM(L16:Q16)</f>
        <v>0</v>
      </c>
    </row>
    <row r="17" spans="1:18" ht="15">
      <c r="A17" s="1"/>
      <c r="B17" s="23">
        <f>B16/$H16*$J$17</f>
        <v>1449.1964285714287</v>
      </c>
      <c r="C17" s="23">
        <f aca="true" t="shared" si="2" ref="C17:G17">C16/$H16*$J$17</f>
        <v>7825.660714285715</v>
      </c>
      <c r="D17" s="23">
        <f t="shared" si="2"/>
        <v>2898.3928571428573</v>
      </c>
      <c r="E17" s="23">
        <f t="shared" si="2"/>
        <v>8695.17857142857</v>
      </c>
      <c r="F17" s="23">
        <f t="shared" si="2"/>
        <v>1449.1964285714287</v>
      </c>
      <c r="G17" s="23">
        <f t="shared" si="2"/>
        <v>10144.375</v>
      </c>
      <c r="H17" s="26">
        <f>SUM(B17:G17)</f>
        <v>32462</v>
      </c>
      <c r="I17">
        <v>282</v>
      </c>
      <c r="J17">
        <f>SUM(L17:Q17)+I17</f>
        <v>32462</v>
      </c>
      <c r="K17" t="s">
        <v>34</v>
      </c>
      <c r="L17">
        <v>40</v>
      </c>
      <c r="M17">
        <v>30000</v>
      </c>
      <c r="N17">
        <v>400</v>
      </c>
      <c r="O17">
        <v>950</v>
      </c>
      <c r="P17">
        <v>600</v>
      </c>
      <c r="Q17">
        <v>190</v>
      </c>
      <c r="R17">
        <f t="shared" si="1"/>
        <v>32180</v>
      </c>
    </row>
    <row r="18" spans="1:7" ht="15">
      <c r="A18" s="1" t="s">
        <v>7</v>
      </c>
      <c r="B18" s="23">
        <f>$D9+B15+B17</f>
        <v>53113.19642857143</v>
      </c>
      <c r="C18" s="23">
        <f aca="true" t="shared" si="3" ref="C18:G18">$D9+C15+C17</f>
        <v>59207.66071428572</v>
      </c>
      <c r="D18" s="23">
        <f t="shared" si="3"/>
        <v>54703.392857142855</v>
      </c>
      <c r="E18" s="23">
        <f t="shared" si="3"/>
        <v>60218.17857142857</v>
      </c>
      <c r="F18" s="23">
        <f t="shared" si="3"/>
        <v>52972.19642857143</v>
      </c>
      <c r="G18" s="23">
        <f t="shared" si="3"/>
        <v>61385.375</v>
      </c>
    </row>
    <row r="19" spans="1:6" ht="15">
      <c r="A19" s="2" t="s">
        <v>38</v>
      </c>
      <c r="B19" s="24">
        <v>300</v>
      </c>
      <c r="D19">
        <v>300</v>
      </c>
      <c r="F19">
        <v>300</v>
      </c>
    </row>
    <row r="20" spans="1:6" ht="15">
      <c r="A20" s="2" t="s">
        <v>23</v>
      </c>
      <c r="B20" s="16">
        <f>B18/B19</f>
        <v>177.0439880952381</v>
      </c>
      <c r="D20" s="16">
        <f>D18/D19</f>
        <v>182.34464285714284</v>
      </c>
      <c r="F20" s="16">
        <f>F18/F19</f>
        <v>176.5739880952381</v>
      </c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6" ht="15">
      <c r="B26" s="16"/>
    </row>
    <row r="27" ht="15">
      <c r="B27" s="16"/>
    </row>
    <row r="30" ht="15">
      <c r="A30" t="s">
        <v>16</v>
      </c>
    </row>
    <row r="31" spans="1:3" ht="15">
      <c r="A31" s="1"/>
      <c r="B31" s="1" t="s">
        <v>17</v>
      </c>
      <c r="C31" s="1" t="s">
        <v>18</v>
      </c>
    </row>
    <row r="32" spans="1:3" ht="15">
      <c r="A32" s="1" t="s">
        <v>19</v>
      </c>
      <c r="B32" s="1">
        <v>2</v>
      </c>
      <c r="C32" s="1">
        <v>10</v>
      </c>
    </row>
    <row r="33" spans="1:3" ht="15">
      <c r="A33" s="1" t="s">
        <v>21</v>
      </c>
      <c r="B33" s="1">
        <v>4</v>
      </c>
      <c r="C33" s="1">
        <v>20</v>
      </c>
    </row>
    <row r="34" spans="1:3" ht="15">
      <c r="A34" s="1" t="s">
        <v>20</v>
      </c>
      <c r="B34" s="1">
        <v>8</v>
      </c>
      <c r="C34" s="1">
        <v>80</v>
      </c>
    </row>
    <row r="36" spans="1:2" ht="15">
      <c r="A36" t="s">
        <v>24</v>
      </c>
      <c r="B36" t="s">
        <v>25</v>
      </c>
    </row>
    <row r="37" spans="1:5" ht="15">
      <c r="A37" t="s">
        <v>26</v>
      </c>
      <c r="B37" t="s">
        <v>27</v>
      </c>
      <c r="D37" t="s">
        <v>28</v>
      </c>
      <c r="E37" t="s">
        <v>29</v>
      </c>
    </row>
    <row r="38" spans="1:5" ht="15">
      <c r="A38" s="1">
        <v>10</v>
      </c>
      <c r="B38" s="1">
        <v>100</v>
      </c>
      <c r="C38" s="1" t="s">
        <v>19</v>
      </c>
      <c r="D38" s="5">
        <f>$A38*B32+$B38*C32</f>
        <v>1020</v>
      </c>
      <c r="E38" s="5">
        <f>B38*C32</f>
        <v>1000</v>
      </c>
    </row>
    <row r="39" spans="1:5" ht="15">
      <c r="A39" s="1">
        <v>50</v>
      </c>
      <c r="B39" s="1">
        <v>50</v>
      </c>
      <c r="C39" s="1" t="s">
        <v>21</v>
      </c>
      <c r="D39" s="5">
        <f aca="true" t="shared" si="4" ref="D39:D40">$A39*B33+$B39*C33</f>
        <v>1200</v>
      </c>
      <c r="E39" s="5">
        <f aca="true" t="shared" si="5" ref="E39:E40">B39*C33</f>
        <v>1000</v>
      </c>
    </row>
    <row r="40" spans="1:5" ht="15">
      <c r="A40" s="1">
        <v>3</v>
      </c>
      <c r="B40" s="1">
        <v>500</v>
      </c>
      <c r="C40" s="1" t="s">
        <v>20</v>
      </c>
      <c r="D40" s="5">
        <f t="shared" si="4"/>
        <v>40024</v>
      </c>
      <c r="E40" s="5">
        <f t="shared" si="5"/>
        <v>40000</v>
      </c>
    </row>
    <row r="41" spans="1:5" ht="15">
      <c r="A41" s="12"/>
      <c r="B41" s="12"/>
      <c r="C41" s="13" t="s">
        <v>7</v>
      </c>
      <c r="D41" s="14">
        <f>SUM(D38:D40)</f>
        <v>42244</v>
      </c>
      <c r="E41" s="14">
        <f>SUM(E38:E40)</f>
        <v>42000</v>
      </c>
    </row>
    <row r="42" spans="1:5" ht="15">
      <c r="A42" s="12"/>
      <c r="B42" s="12"/>
      <c r="C42" s="13" t="s">
        <v>30</v>
      </c>
      <c r="D42" s="14"/>
      <c r="E42" s="15">
        <f>E41/C9</f>
        <v>2.8187919463087248</v>
      </c>
    </row>
    <row r="43" spans="1:5" ht="15">
      <c r="A43" s="12"/>
      <c r="B43" s="12"/>
      <c r="C43" s="13"/>
      <c r="D43" s="14"/>
      <c r="E43" s="15"/>
    </row>
    <row r="44" spans="1:5" ht="15">
      <c r="A44" s="12" t="s">
        <v>32</v>
      </c>
      <c r="B44" s="12"/>
      <c r="C44" s="13"/>
      <c r="D44" s="14"/>
      <c r="E44" s="15"/>
    </row>
    <row r="45" spans="3:6" ht="15">
      <c r="C45" t="s">
        <v>28</v>
      </c>
      <c r="D45" t="s">
        <v>29</v>
      </c>
      <c r="F45" t="s">
        <v>39</v>
      </c>
    </row>
    <row r="46" spans="1:6" ht="15">
      <c r="A46" t="s">
        <v>31</v>
      </c>
      <c r="B46" s="1" t="s">
        <v>19</v>
      </c>
      <c r="C46" s="5">
        <f>B$12*D38</f>
        <v>123080</v>
      </c>
      <c r="D46" s="18">
        <f>E38*B$12+E$42*E38</f>
        <v>123485.4586129754</v>
      </c>
      <c r="E46" s="19">
        <f>SUM(C46:D46)</f>
        <v>246565.4586129754</v>
      </c>
      <c r="F46" s="25">
        <f>E46/B38</f>
        <v>2465.654586129754</v>
      </c>
    </row>
    <row r="47" spans="1:6" ht="15">
      <c r="A47" t="s">
        <v>31</v>
      </c>
      <c r="B47" s="1" t="s">
        <v>21</v>
      </c>
      <c r="C47" s="5">
        <f aca="true" t="shared" si="6" ref="C47:C48">B$12*D39</f>
        <v>144800</v>
      </c>
      <c r="D47" s="18">
        <f>E39*B$12+E$42*E39</f>
        <v>123485.4586129754</v>
      </c>
      <c r="E47" s="19">
        <f aca="true" t="shared" si="7" ref="E47:E48">SUM(C47:D47)</f>
        <v>268285.45861297543</v>
      </c>
      <c r="F47" s="25">
        <f aca="true" t="shared" si="8" ref="F47:F48">E47/B39</f>
        <v>5365.709172259509</v>
      </c>
    </row>
    <row r="48" spans="1:6" ht="15">
      <c r="A48" t="s">
        <v>31</v>
      </c>
      <c r="B48" s="1" t="s">
        <v>20</v>
      </c>
      <c r="C48" s="5">
        <f t="shared" si="6"/>
        <v>4829562.666666667</v>
      </c>
      <c r="D48" s="18">
        <f>E40*B$12+E$42*E40</f>
        <v>4939418.344519016</v>
      </c>
      <c r="E48" s="19">
        <f t="shared" si="7"/>
        <v>9768981.011185683</v>
      </c>
      <c r="F48" s="25">
        <f t="shared" si="8"/>
        <v>19537.96202237137</v>
      </c>
    </row>
    <row r="49" spans="3:5" ht="15">
      <c r="C49" s="17">
        <f>SUM(C46:C48)</f>
        <v>5097442.666666667</v>
      </c>
      <c r="D49" s="17">
        <f>SUM(D46:D48)</f>
        <v>5186389.261744967</v>
      </c>
      <c r="E49" s="19">
        <f>SUM(C49:D49)</f>
        <v>10283831.928411633</v>
      </c>
    </row>
    <row r="51" ht="15">
      <c r="A51" t="s">
        <v>40</v>
      </c>
    </row>
  </sheetData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 topLeftCell="A1">
      <selection activeCell="E27" sqref="E27"/>
    </sheetView>
  </sheetViews>
  <sheetFormatPr defaultColWidth="9.140625" defaultRowHeight="15"/>
  <cols>
    <col min="1" max="1" width="19.57421875" style="0" customWidth="1"/>
    <col min="2" max="7" width="12.28125" style="0" customWidth="1"/>
  </cols>
  <sheetData>
    <row r="1" ht="15">
      <c r="A1" t="s">
        <v>10</v>
      </c>
    </row>
    <row r="2" spans="1:3" ht="15">
      <c r="A2" s="1"/>
      <c r="B2" s="1" t="s">
        <v>4</v>
      </c>
      <c r="C2" s="1" t="s">
        <v>5</v>
      </c>
    </row>
    <row r="3" spans="1:3" ht="15">
      <c r="A3" s="1" t="s">
        <v>0</v>
      </c>
      <c r="B3" s="5">
        <v>20000</v>
      </c>
      <c r="C3" s="5">
        <v>3000</v>
      </c>
    </row>
    <row r="4" spans="1:3" ht="15">
      <c r="A4" s="1" t="s">
        <v>1</v>
      </c>
      <c r="B4" s="5">
        <v>100</v>
      </c>
      <c r="C4" s="5">
        <v>4000</v>
      </c>
    </row>
    <row r="5" spans="1:3" ht="15">
      <c r="A5" s="1" t="s">
        <v>2</v>
      </c>
      <c r="B5" s="5">
        <v>3000</v>
      </c>
      <c r="C5" s="5">
        <v>2000</v>
      </c>
    </row>
    <row r="6" spans="1:3" ht="15">
      <c r="A6" s="1" t="s">
        <v>3</v>
      </c>
      <c r="B6" s="5">
        <v>0</v>
      </c>
      <c r="C6" s="5">
        <v>500</v>
      </c>
    </row>
    <row r="7" spans="1:3" ht="15">
      <c r="A7" s="1" t="s">
        <v>14</v>
      </c>
      <c r="B7" s="5">
        <v>0</v>
      </c>
      <c r="C7" s="5">
        <v>4500</v>
      </c>
    </row>
    <row r="8" spans="1:3" ht="15.75" thickBot="1">
      <c r="A8" s="8" t="s">
        <v>13</v>
      </c>
      <c r="B8" s="9">
        <v>40000</v>
      </c>
      <c r="C8" s="9">
        <v>0</v>
      </c>
    </row>
    <row r="9" spans="1:3" ht="15.75" thickTop="1">
      <c r="A9" s="6" t="s">
        <v>7</v>
      </c>
      <c r="B9" s="7">
        <f>SUM(B3:B8)</f>
        <v>63100</v>
      </c>
      <c r="C9" s="7">
        <f>SUM(C3:C8)</f>
        <v>14000</v>
      </c>
    </row>
    <row r="11" spans="1:2" ht="15">
      <c r="A11" t="s">
        <v>22</v>
      </c>
      <c r="B11" s="10">
        <v>380</v>
      </c>
    </row>
    <row r="12" spans="1:2" ht="15">
      <c r="A12" t="s">
        <v>23</v>
      </c>
      <c r="B12" s="11">
        <f>B9/B11</f>
        <v>166.05263157894737</v>
      </c>
    </row>
    <row r="15" ht="15">
      <c r="A15" t="s">
        <v>16</v>
      </c>
    </row>
    <row r="16" spans="1:3" ht="15">
      <c r="A16" s="1"/>
      <c r="B16" s="1" t="s">
        <v>17</v>
      </c>
      <c r="C16" s="1" t="s">
        <v>18</v>
      </c>
    </row>
    <row r="17" spans="1:3" ht="15">
      <c r="A17" s="1" t="s">
        <v>19</v>
      </c>
      <c r="B17" s="1">
        <v>1</v>
      </c>
      <c r="C17" s="1">
        <v>5</v>
      </c>
    </row>
    <row r="18" spans="1:3" ht="15">
      <c r="A18" s="1" t="s">
        <v>21</v>
      </c>
      <c r="B18" s="1">
        <v>4</v>
      </c>
      <c r="C18" s="1">
        <v>10</v>
      </c>
    </row>
    <row r="19" spans="1:3" ht="15">
      <c r="A19" s="1" t="s">
        <v>20</v>
      </c>
      <c r="B19" s="1">
        <v>10</v>
      </c>
      <c r="C19" s="1">
        <v>40</v>
      </c>
    </row>
    <row r="21" spans="1:2" ht="15">
      <c r="A21" t="s">
        <v>24</v>
      </c>
      <c r="B21" t="s">
        <v>25</v>
      </c>
    </row>
    <row r="22" spans="1:5" ht="15">
      <c r="A22" t="s">
        <v>26</v>
      </c>
      <c r="B22" t="s">
        <v>27</v>
      </c>
      <c r="D22" t="s">
        <v>28</v>
      </c>
      <c r="E22" t="s">
        <v>29</v>
      </c>
    </row>
    <row r="23" spans="1:5" ht="15">
      <c r="A23" s="1">
        <v>10</v>
      </c>
      <c r="B23" s="1">
        <v>100</v>
      </c>
      <c r="C23" s="1" t="s">
        <v>19</v>
      </c>
      <c r="D23" s="5">
        <f>$A23*B17+$B23*C17</f>
        <v>510</v>
      </c>
      <c r="E23" s="5">
        <f>B23*C17</f>
        <v>500</v>
      </c>
    </row>
    <row r="24" spans="1:5" ht="15">
      <c r="A24" s="1">
        <v>50</v>
      </c>
      <c r="B24" s="1">
        <v>50</v>
      </c>
      <c r="C24" s="1" t="s">
        <v>21</v>
      </c>
      <c r="D24" s="5">
        <f aca="true" t="shared" si="0" ref="D24:D25">$A24*B18+$B24*C18</f>
        <v>700</v>
      </c>
      <c r="E24" s="5">
        <f aca="true" t="shared" si="1" ref="E24:E25">B24*C18</f>
        <v>500</v>
      </c>
    </row>
    <row r="25" spans="1:5" ht="15">
      <c r="A25" s="1">
        <v>3</v>
      </c>
      <c r="B25" s="1">
        <v>500</v>
      </c>
      <c r="C25" s="1" t="s">
        <v>20</v>
      </c>
      <c r="D25" s="5">
        <f t="shared" si="0"/>
        <v>20030</v>
      </c>
      <c r="E25" s="5">
        <f t="shared" si="1"/>
        <v>20000</v>
      </c>
    </row>
    <row r="26" spans="1:5" ht="15">
      <c r="A26" s="12"/>
      <c r="B26" s="12"/>
      <c r="C26" s="13" t="s">
        <v>7</v>
      </c>
      <c r="D26" s="14">
        <f>SUM(D23:D25)</f>
        <v>21240</v>
      </c>
      <c r="E26" s="14">
        <f>SUM(E23:E25)</f>
        <v>21000</v>
      </c>
    </row>
    <row r="27" spans="1:5" ht="15">
      <c r="A27" s="12"/>
      <c r="B27" s="12"/>
      <c r="C27" s="13" t="s">
        <v>30</v>
      </c>
      <c r="D27" s="14"/>
      <c r="E27" s="15">
        <f>E26/C9</f>
        <v>1.5</v>
      </c>
    </row>
    <row r="29" spans="1:7" ht="15">
      <c r="A29" s="1" t="s">
        <v>11</v>
      </c>
      <c r="B29" s="4">
        <v>0.2</v>
      </c>
      <c r="C29" s="4">
        <v>0.1</v>
      </c>
      <c r="D29" s="4">
        <v>0.25</v>
      </c>
      <c r="E29" s="4">
        <v>0.15</v>
      </c>
      <c r="F29" s="4">
        <v>0.15</v>
      </c>
      <c r="G29" s="4">
        <v>0.05</v>
      </c>
    </row>
    <row r="30" spans="1:7" ht="15">
      <c r="A30" s="1"/>
      <c r="B30" s="1"/>
      <c r="C30" s="1"/>
      <c r="D30" s="1"/>
      <c r="E30" s="1"/>
      <c r="F30" s="1"/>
      <c r="G30" s="1"/>
    </row>
    <row r="31" spans="1:7" ht="15">
      <c r="A31" s="1" t="s">
        <v>12</v>
      </c>
      <c r="B31" s="1"/>
      <c r="C31" s="1"/>
      <c r="D31" s="1"/>
      <c r="E31" s="1"/>
      <c r="F31" s="1"/>
      <c r="G31" s="1"/>
    </row>
    <row r="32" spans="1:7" ht="15">
      <c r="A32" s="1"/>
      <c r="B32" s="1"/>
      <c r="C32" s="1"/>
      <c r="D32" s="1"/>
      <c r="E32" s="1"/>
      <c r="F32" s="1"/>
      <c r="G32" s="1"/>
    </row>
    <row r="33" spans="1:7" ht="15">
      <c r="A33" s="1" t="s">
        <v>7</v>
      </c>
      <c r="B33" s="1"/>
      <c r="C33" s="1"/>
      <c r="D33" s="1"/>
      <c r="E33" s="1"/>
      <c r="F33" s="1"/>
      <c r="G33" s="1"/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 topLeftCell="A1">
      <selection activeCell="E27" sqref="E27"/>
    </sheetView>
  </sheetViews>
  <sheetFormatPr defaultColWidth="9.140625" defaultRowHeight="15"/>
  <cols>
    <col min="1" max="1" width="20.140625" style="0" customWidth="1"/>
    <col min="2" max="7" width="11.00390625" style="0" customWidth="1"/>
  </cols>
  <sheetData>
    <row r="1" ht="15">
      <c r="A1" t="s">
        <v>9</v>
      </c>
    </row>
    <row r="2" spans="1:3" ht="15">
      <c r="A2" s="1"/>
      <c r="B2" s="1" t="s">
        <v>4</v>
      </c>
      <c r="C2" s="1" t="s">
        <v>5</v>
      </c>
    </row>
    <row r="3" spans="1:3" ht="15">
      <c r="A3" s="1" t="s">
        <v>0</v>
      </c>
      <c r="B3" s="5">
        <v>25000</v>
      </c>
      <c r="C3" s="5">
        <v>4000</v>
      </c>
    </row>
    <row r="4" spans="1:3" ht="15">
      <c r="A4" s="1" t="s">
        <v>1</v>
      </c>
      <c r="B4" s="5">
        <v>200</v>
      </c>
      <c r="C4" s="5">
        <v>20000</v>
      </c>
    </row>
    <row r="5" spans="1:3" ht="15">
      <c r="A5" s="1" t="s">
        <v>2</v>
      </c>
      <c r="B5" s="5">
        <v>7000</v>
      </c>
      <c r="C5" s="5">
        <v>11000</v>
      </c>
    </row>
    <row r="6" spans="1:3" ht="15">
      <c r="A6" s="1" t="s">
        <v>3</v>
      </c>
      <c r="B6" s="5">
        <v>2000</v>
      </c>
      <c r="C6" s="5">
        <v>400</v>
      </c>
    </row>
    <row r="7" spans="1:3" ht="15">
      <c r="A7" s="1" t="s">
        <v>15</v>
      </c>
      <c r="B7" s="5">
        <v>0</v>
      </c>
      <c r="C7" s="5">
        <v>1000</v>
      </c>
    </row>
    <row r="8" spans="1:3" ht="15.75" thickBot="1">
      <c r="A8" s="8" t="s">
        <v>13</v>
      </c>
      <c r="B8" s="9">
        <v>10000</v>
      </c>
      <c r="C8" s="9">
        <v>0</v>
      </c>
    </row>
    <row r="9" spans="1:3" ht="15.75" thickTop="1">
      <c r="A9" s="6" t="s">
        <v>7</v>
      </c>
      <c r="B9" s="7">
        <f>SUM(B3:B8)</f>
        <v>44200</v>
      </c>
      <c r="C9" s="7">
        <f>SUM(C3:C8)</f>
        <v>36400</v>
      </c>
    </row>
    <row r="11" spans="1:2" ht="15">
      <c r="A11" t="s">
        <v>22</v>
      </c>
      <c r="B11" s="10">
        <v>260</v>
      </c>
    </row>
    <row r="12" spans="1:2" ht="15">
      <c r="A12" t="s">
        <v>23</v>
      </c>
      <c r="B12" s="11">
        <f>B9/B11</f>
        <v>170</v>
      </c>
    </row>
    <row r="15" ht="15">
      <c r="A15" t="s">
        <v>16</v>
      </c>
    </row>
    <row r="16" spans="1:3" ht="15">
      <c r="A16" s="1"/>
      <c r="B16" s="1" t="s">
        <v>17</v>
      </c>
      <c r="C16" s="1" t="s">
        <v>18</v>
      </c>
    </row>
    <row r="17" spans="1:3" ht="15">
      <c r="A17" s="1" t="s">
        <v>19</v>
      </c>
      <c r="B17" s="1">
        <v>0</v>
      </c>
      <c r="C17" s="1">
        <v>16</v>
      </c>
    </row>
    <row r="18" spans="1:3" ht="15">
      <c r="A18" s="1" t="s">
        <v>21</v>
      </c>
      <c r="B18" s="1">
        <v>3</v>
      </c>
      <c r="C18" s="1">
        <v>40</v>
      </c>
    </row>
    <row r="19" spans="1:3" ht="15">
      <c r="A19" s="1" t="s">
        <v>20</v>
      </c>
      <c r="B19" s="1">
        <v>10</v>
      </c>
      <c r="C19" s="1">
        <v>80</v>
      </c>
    </row>
    <row r="21" spans="1:2" ht="15">
      <c r="A21" t="s">
        <v>24</v>
      </c>
      <c r="B21" t="s">
        <v>25</v>
      </c>
    </row>
    <row r="22" spans="1:5" ht="15">
      <c r="A22" t="s">
        <v>26</v>
      </c>
      <c r="B22" t="s">
        <v>27</v>
      </c>
      <c r="D22" t="s">
        <v>28</v>
      </c>
      <c r="E22" t="s">
        <v>29</v>
      </c>
    </row>
    <row r="23" spans="1:5" ht="15">
      <c r="A23" s="1">
        <v>10</v>
      </c>
      <c r="B23" s="1">
        <v>100</v>
      </c>
      <c r="C23" s="1" t="s">
        <v>19</v>
      </c>
      <c r="D23" s="5">
        <f>$A23*B17+$B23*C17</f>
        <v>1600</v>
      </c>
      <c r="E23" s="5">
        <f>B23*C17</f>
        <v>1600</v>
      </c>
    </row>
    <row r="24" spans="1:5" ht="15">
      <c r="A24" s="1">
        <v>50</v>
      </c>
      <c r="B24" s="1">
        <v>50</v>
      </c>
      <c r="C24" s="1" t="s">
        <v>21</v>
      </c>
      <c r="D24" s="5">
        <f aca="true" t="shared" si="0" ref="D24:D25">$A24*B18+$B24*C18</f>
        <v>2150</v>
      </c>
      <c r="E24" s="5">
        <f aca="true" t="shared" si="1" ref="E24:E25">B24*C18</f>
        <v>2000</v>
      </c>
    </row>
    <row r="25" spans="1:5" ht="15">
      <c r="A25" s="1">
        <v>3</v>
      </c>
      <c r="B25" s="1">
        <v>500</v>
      </c>
      <c r="C25" s="1" t="s">
        <v>20</v>
      </c>
      <c r="D25" s="5">
        <f t="shared" si="0"/>
        <v>40030</v>
      </c>
      <c r="E25" s="5">
        <f t="shared" si="1"/>
        <v>40000</v>
      </c>
    </row>
    <row r="26" spans="1:5" ht="15">
      <c r="A26" s="12"/>
      <c r="B26" s="12"/>
      <c r="C26" s="13" t="s">
        <v>7</v>
      </c>
      <c r="D26" s="14">
        <f>SUM(D23:D25)</f>
        <v>43780</v>
      </c>
      <c r="E26" s="14">
        <f>SUM(E23:E25)</f>
        <v>43600</v>
      </c>
    </row>
    <row r="27" spans="1:5" ht="15">
      <c r="A27" s="12"/>
      <c r="B27" s="12"/>
      <c r="C27" s="13" t="s">
        <v>30</v>
      </c>
      <c r="D27" s="14"/>
      <c r="E27" s="15">
        <f>E26/C9</f>
        <v>1.1978021978021978</v>
      </c>
    </row>
    <row r="30" spans="1:7" ht="15">
      <c r="A30" s="1" t="s">
        <v>11</v>
      </c>
      <c r="B30" s="4">
        <v>0.2</v>
      </c>
      <c r="C30" s="4">
        <v>0.1</v>
      </c>
      <c r="D30" s="4">
        <v>0.25</v>
      </c>
      <c r="E30" s="4">
        <v>0.15</v>
      </c>
      <c r="F30" s="4">
        <v>0.15</v>
      </c>
      <c r="G30" s="4">
        <v>0.05</v>
      </c>
    </row>
    <row r="31" spans="1:7" ht="15">
      <c r="A31" s="1"/>
      <c r="B31" s="1"/>
      <c r="C31" s="1"/>
      <c r="D31" s="1"/>
      <c r="E31" s="1"/>
      <c r="F31" s="1"/>
      <c r="G31" s="1"/>
    </row>
    <row r="32" spans="1:7" ht="15">
      <c r="A32" s="1" t="s">
        <v>12</v>
      </c>
      <c r="B32" s="1"/>
      <c r="C32" s="1"/>
      <c r="D32" s="1"/>
      <c r="E32" s="1"/>
      <c r="F32" s="1"/>
      <c r="G32" s="1"/>
    </row>
    <row r="33" spans="1:7" ht="15">
      <c r="A33" s="1"/>
      <c r="B33" s="1"/>
      <c r="C33" s="1"/>
      <c r="D33" s="1"/>
      <c r="E33" s="1"/>
      <c r="F33" s="1"/>
      <c r="G33" s="1"/>
    </row>
    <row r="34" spans="1:7" ht="15">
      <c r="A34" s="1" t="s">
        <v>7</v>
      </c>
      <c r="B34" s="1"/>
      <c r="C34" s="1"/>
      <c r="D34" s="1"/>
      <c r="E34" s="1"/>
      <c r="F34" s="1"/>
      <c r="G34" s="1"/>
    </row>
  </sheetData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 topLeftCell="A1">
      <selection activeCell="E27" sqref="E27"/>
    </sheetView>
  </sheetViews>
  <sheetFormatPr defaultColWidth="9.140625" defaultRowHeight="15"/>
  <cols>
    <col min="1" max="1" width="18.421875" style="0" customWidth="1"/>
    <col min="2" max="7" width="10.140625" style="0" customWidth="1"/>
  </cols>
  <sheetData>
    <row r="1" ht="15">
      <c r="A1" t="s">
        <v>8</v>
      </c>
    </row>
    <row r="2" spans="1:3" ht="15">
      <c r="A2" s="1"/>
      <c r="B2" s="1" t="s">
        <v>4</v>
      </c>
      <c r="C2" s="1" t="s">
        <v>5</v>
      </c>
    </row>
    <row r="3" spans="1:3" ht="15">
      <c r="A3" s="1" t="s">
        <v>0</v>
      </c>
      <c r="B3" s="5">
        <v>10000</v>
      </c>
      <c r="C3" s="5">
        <v>2000</v>
      </c>
    </row>
    <row r="4" spans="1:3" ht="15">
      <c r="A4" s="1" t="s">
        <v>1</v>
      </c>
      <c r="B4" s="5">
        <v>2000</v>
      </c>
      <c r="C4" s="5">
        <v>200</v>
      </c>
    </row>
    <row r="5" spans="1:3" ht="15">
      <c r="A5" s="1" t="s">
        <v>2</v>
      </c>
      <c r="B5" s="5">
        <v>500</v>
      </c>
      <c r="C5" s="5">
        <v>1000</v>
      </c>
    </row>
    <row r="6" spans="1:3" ht="15">
      <c r="A6" s="1" t="s">
        <v>3</v>
      </c>
      <c r="B6" s="5">
        <v>1000</v>
      </c>
      <c r="C6" s="5">
        <v>0</v>
      </c>
    </row>
    <row r="7" spans="1:3" ht="15">
      <c r="A7" s="1" t="s">
        <v>14</v>
      </c>
      <c r="B7" s="5">
        <v>1000</v>
      </c>
      <c r="C7" s="5">
        <v>2000</v>
      </c>
    </row>
    <row r="8" spans="1:3" ht="15.75" thickBot="1">
      <c r="A8" s="8" t="s">
        <v>13</v>
      </c>
      <c r="B8" s="9">
        <v>5000</v>
      </c>
      <c r="C8" s="9">
        <v>0</v>
      </c>
    </row>
    <row r="9" spans="1:3" ht="15.75" thickTop="1">
      <c r="A9" s="6" t="s">
        <v>7</v>
      </c>
      <c r="B9" s="7">
        <f>SUM(B3:B8)</f>
        <v>19500</v>
      </c>
      <c r="C9" s="7">
        <f>SUM(C3:C8)</f>
        <v>5200</v>
      </c>
    </row>
    <row r="11" spans="1:2" ht="15">
      <c r="A11" t="s">
        <v>22</v>
      </c>
      <c r="B11" s="10">
        <v>120</v>
      </c>
    </row>
    <row r="12" spans="1:2" ht="15">
      <c r="A12" t="s">
        <v>23</v>
      </c>
      <c r="B12" s="16">
        <f>B9/B11</f>
        <v>162.5</v>
      </c>
    </row>
    <row r="14" ht="15">
      <c r="C14" s="12"/>
    </row>
    <row r="15" ht="15">
      <c r="A15" t="s">
        <v>16</v>
      </c>
    </row>
    <row r="16" spans="1:3" ht="15">
      <c r="A16" s="1"/>
      <c r="B16" s="1" t="s">
        <v>17</v>
      </c>
      <c r="C16" s="1" t="s">
        <v>18</v>
      </c>
    </row>
    <row r="17" spans="1:3" ht="15">
      <c r="A17" s="1" t="s">
        <v>19</v>
      </c>
      <c r="B17" s="1">
        <v>2</v>
      </c>
      <c r="C17" s="1">
        <v>20</v>
      </c>
    </row>
    <row r="18" spans="1:3" ht="15">
      <c r="A18" s="1" t="s">
        <v>21</v>
      </c>
      <c r="B18" s="1">
        <v>4</v>
      </c>
      <c r="C18" s="1">
        <v>40</v>
      </c>
    </row>
    <row r="19" spans="1:3" ht="15">
      <c r="A19" s="1" t="s">
        <v>20</v>
      </c>
      <c r="B19" s="1">
        <v>4</v>
      </c>
      <c r="C19" s="1">
        <v>56</v>
      </c>
    </row>
    <row r="21" spans="1:2" ht="15">
      <c r="A21" t="s">
        <v>24</v>
      </c>
      <c r="B21" t="s">
        <v>25</v>
      </c>
    </row>
    <row r="22" spans="1:5" ht="15">
      <c r="A22" t="s">
        <v>26</v>
      </c>
      <c r="B22" t="s">
        <v>27</v>
      </c>
      <c r="D22" t="s">
        <v>28</v>
      </c>
      <c r="E22" t="s">
        <v>29</v>
      </c>
    </row>
    <row r="23" spans="1:5" ht="15">
      <c r="A23" s="1">
        <v>10</v>
      </c>
      <c r="B23" s="1">
        <v>100</v>
      </c>
      <c r="C23" s="1" t="s">
        <v>19</v>
      </c>
      <c r="D23" s="5">
        <f>$A23*B17+$B23*C17</f>
        <v>2020</v>
      </c>
      <c r="E23" s="5">
        <f>B23*C17</f>
        <v>2000</v>
      </c>
    </row>
    <row r="24" spans="1:5" ht="15">
      <c r="A24" s="1">
        <v>50</v>
      </c>
      <c r="B24" s="1">
        <v>50</v>
      </c>
      <c r="C24" s="1" t="s">
        <v>21</v>
      </c>
      <c r="D24" s="5">
        <f aca="true" t="shared" si="0" ref="D24:D25">$A24*B18+$B24*C18</f>
        <v>2200</v>
      </c>
      <c r="E24" s="5">
        <f aca="true" t="shared" si="1" ref="E24:E25">B24*C18</f>
        <v>2000</v>
      </c>
    </row>
    <row r="25" spans="1:5" ht="15">
      <c r="A25" s="1">
        <v>3</v>
      </c>
      <c r="B25" s="1">
        <v>500</v>
      </c>
      <c r="C25" s="1" t="s">
        <v>20</v>
      </c>
      <c r="D25" s="5">
        <f t="shared" si="0"/>
        <v>28012</v>
      </c>
      <c r="E25" s="5">
        <f t="shared" si="1"/>
        <v>28000</v>
      </c>
    </row>
    <row r="26" spans="1:5" ht="15">
      <c r="A26" s="12"/>
      <c r="B26" s="12"/>
      <c r="C26" s="13" t="s">
        <v>7</v>
      </c>
      <c r="D26" s="14">
        <f>SUM(D23:D25)</f>
        <v>32232</v>
      </c>
      <c r="E26" s="14">
        <f>SUM(E23:E25)</f>
        <v>32000</v>
      </c>
    </row>
    <row r="27" spans="1:5" ht="15">
      <c r="A27" s="12"/>
      <c r="B27" s="12"/>
      <c r="C27" s="13" t="s">
        <v>30</v>
      </c>
      <c r="D27" s="14"/>
      <c r="E27" s="15">
        <f>E26/C9</f>
        <v>6.153846153846154</v>
      </c>
    </row>
    <row r="28" spans="1:5" ht="15">
      <c r="A28" s="12"/>
      <c r="B28" s="12"/>
      <c r="C28" s="12"/>
      <c r="D28" s="12"/>
      <c r="E28" s="12"/>
    </row>
    <row r="29" spans="1:5" ht="15">
      <c r="A29" s="12"/>
      <c r="B29" s="12"/>
      <c r="C29" s="12"/>
      <c r="D29" s="12"/>
      <c r="E29" s="12"/>
    </row>
    <row r="31" spans="1:7" ht="15">
      <c r="A31" s="1" t="s">
        <v>11</v>
      </c>
      <c r="B31" s="4">
        <v>0.2</v>
      </c>
      <c r="C31" s="4">
        <v>0.1</v>
      </c>
      <c r="D31" s="4">
        <v>0.25</v>
      </c>
      <c r="E31" s="4">
        <v>0.15</v>
      </c>
      <c r="F31" s="4">
        <v>0.15</v>
      </c>
      <c r="G31" s="4">
        <v>0.05</v>
      </c>
    </row>
    <row r="32" spans="1:7" ht="15">
      <c r="A32" s="1"/>
      <c r="B32" s="1"/>
      <c r="C32" s="1"/>
      <c r="D32" s="1"/>
      <c r="E32" s="1"/>
      <c r="F32" s="1"/>
      <c r="G32" s="1"/>
    </row>
    <row r="33" spans="1:7" ht="15">
      <c r="A33" s="1" t="s">
        <v>12</v>
      </c>
      <c r="B33" s="1"/>
      <c r="C33" s="1"/>
      <c r="D33" s="1"/>
      <c r="E33" s="1"/>
      <c r="F33" s="1"/>
      <c r="G33" s="1"/>
    </row>
    <row r="34" spans="1:7" ht="15">
      <c r="A34" s="1"/>
      <c r="B34" s="1"/>
      <c r="C34" s="1"/>
      <c r="D34" s="1"/>
      <c r="E34" s="1"/>
      <c r="F34" s="1"/>
      <c r="G34" s="1"/>
    </row>
    <row r="35" spans="1:7" ht="15">
      <c r="A35" s="1" t="s">
        <v>7</v>
      </c>
      <c r="B35" s="1"/>
      <c r="C35" s="1"/>
      <c r="D35" s="1"/>
      <c r="E35" s="1"/>
      <c r="F35" s="1"/>
      <c r="G35" s="1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 Help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Lumír Schmidt</dc:creator>
  <cp:keywords/>
  <dc:description/>
  <cp:lastModifiedBy>Lumír Schmidt</cp:lastModifiedBy>
  <dcterms:created xsi:type="dcterms:W3CDTF">2017-09-06T07:12:16Z</dcterms:created>
  <dcterms:modified xsi:type="dcterms:W3CDTF">2017-09-06T13:20:38Z</dcterms:modified>
  <cp:category/>
  <cp:version/>
  <cp:contentType/>
  <cp:contentStatus/>
</cp:coreProperties>
</file>