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Souhrnný rozpočet" sheetId="1" r:id="rId1"/>
  </sheets>
  <definedNames>
    <definedName name="_xlnm.Print_Area" localSheetId="0">'Souhrnný rozpočet'!$A$1:$D$40</definedName>
  </definedNames>
  <calcPr fullCalcOnLoad="1"/>
</workbook>
</file>

<file path=xl/sharedStrings.xml><?xml version="1.0" encoding="utf-8"?>
<sst xmlns="http://schemas.openxmlformats.org/spreadsheetml/2006/main" count="48" uniqueCount="42">
  <si>
    <t>DPH</t>
  </si>
  <si>
    <t>Cena bez DPH</t>
  </si>
  <si>
    <t>Cena včetně DPH</t>
  </si>
  <si>
    <t>Propagace</t>
  </si>
  <si>
    <t>Projektová příprava</t>
  </si>
  <si>
    <t>CELKEM</t>
  </si>
  <si>
    <t>Propagace - celkem</t>
  </si>
  <si>
    <t>Projektová příprava - celkem</t>
  </si>
  <si>
    <t>Rezerva</t>
  </si>
  <si>
    <t>Kontrola (MAX)</t>
  </si>
  <si>
    <t>Celkem</t>
  </si>
  <si>
    <t>……………………..</t>
  </si>
  <si>
    <t>Ověřeno žadatelem:</t>
  </si>
  <si>
    <t>Zpracování Žádosti</t>
  </si>
  <si>
    <t>Autorský dozor</t>
  </si>
  <si>
    <t>Technický dozor</t>
  </si>
  <si>
    <t>Technický a autorský dozor - celkem</t>
  </si>
  <si>
    <t xml:space="preserve">Technický a autorský dozor </t>
  </si>
  <si>
    <t>Způsobilé výdaje</t>
  </si>
  <si>
    <t>Celkem způsobilé výdaje</t>
  </si>
  <si>
    <t>CELKOVÉ VÝDAJE NA PROJEKT</t>
  </si>
  <si>
    <t>Přímé realizační výdaje</t>
  </si>
  <si>
    <t>1. etapa</t>
  </si>
  <si>
    <t>individuálně</t>
  </si>
  <si>
    <t>Limity</t>
  </si>
  <si>
    <t>J v BENEFILLu</t>
  </si>
  <si>
    <t>E v BENEFILLu</t>
  </si>
  <si>
    <t>BENE a info</t>
  </si>
  <si>
    <t>stavba, zařízení/příprava staveniště, dokumentace co dělá zhotovitel</t>
  </si>
  <si>
    <t xml:space="preserve">Projektová dokumentace </t>
  </si>
  <si>
    <t>Zpracovala: Ing. Tereza Divecká</t>
  </si>
  <si>
    <t>DPH 20 %</t>
  </si>
  <si>
    <t>VÝKUP POZEMKŮ!!!!</t>
  </si>
  <si>
    <t>1,5 mil Kč bez DPH</t>
  </si>
  <si>
    <t>Nákup pozemků</t>
  </si>
  <si>
    <t>Nákup pozemků - celkem</t>
  </si>
  <si>
    <t>VŘ zhotovitel</t>
  </si>
  <si>
    <t>Nezpůsobilé výdaje - opravy komunikací</t>
  </si>
  <si>
    <t>Datum: 30. 7. 2012</t>
  </si>
  <si>
    <t>Datum: 31. 7. 2012</t>
  </si>
  <si>
    <t>Souhrnný rozpočet pro projekt "Jezernice - kanalizace a ČOV"</t>
  </si>
  <si>
    <t>Odborný posudek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</si>
</sst>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.0000"/>
    <numFmt numFmtId="167" formatCode="#,##0.0000\ &quot;Kč&quot;"/>
    <numFmt numFmtId="168" formatCode="#&quot; &quot;?/2"/>
    <numFmt numFmtId="169" formatCode="[$-405]d\.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4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0"/>
    </font>
    <font>
      <b/>
      <sz val="10"/>
      <color indexed="12"/>
      <name val="Arial CE"/>
      <family val="0"/>
    </font>
    <font>
      <b/>
      <sz val="13"/>
      <color indexed="9"/>
      <name val="Arial CE"/>
      <family val="0"/>
    </font>
    <font>
      <b/>
      <sz val="14"/>
      <color indexed="1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9" fontId="0" fillId="0" borderId="0" xfId="0" applyNumberFormat="1" applyBorder="1" applyAlignment="1">
      <alignment horizontal="center" vertical="center"/>
    </xf>
    <xf numFmtId="165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65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6" fillId="37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center" vertical="center"/>
    </xf>
    <xf numFmtId="165" fontId="6" fillId="37" borderId="10" xfId="0" applyNumberFormat="1" applyFont="1" applyFill="1" applyBorder="1" applyAlignment="1">
      <alignment horizontal="right" vertical="center"/>
    </xf>
    <xf numFmtId="0" fontId="8" fillId="36" borderId="10" xfId="0" applyNumberFormat="1" applyFont="1" applyFill="1" applyBorder="1" applyAlignment="1">
      <alignment horizontal="left" vertical="center" wrapText="1"/>
    </xf>
    <xf numFmtId="165" fontId="8" fillId="36" borderId="1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6" fillId="37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left" vertical="center"/>
    </xf>
    <xf numFmtId="165" fontId="0" fillId="0" borderId="0" xfId="0" applyNumberFormat="1" applyBorder="1" applyAlignment="1">
      <alignment horizontal="right" vertical="center"/>
    </xf>
    <xf numFmtId="0" fontId="2" fillId="38" borderId="0" xfId="0" applyFont="1" applyFill="1" applyBorder="1" applyAlignment="1">
      <alignment horizontal="left" vertical="center"/>
    </xf>
    <xf numFmtId="165" fontId="6" fillId="37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165" fontId="0" fillId="34" borderId="0" xfId="0" applyNumberFormat="1" applyFill="1" applyBorder="1" applyAlignment="1">
      <alignment horizontal="right" vertical="center"/>
    </xf>
    <xf numFmtId="165" fontId="8" fillId="36" borderId="0" xfId="0" applyNumberFormat="1" applyFont="1" applyFill="1" applyBorder="1" applyAlignment="1">
      <alignment horizontal="right" vertical="center"/>
    </xf>
    <xf numFmtId="49" fontId="0" fillId="39" borderId="0" xfId="0" applyNumberFormat="1" applyFill="1" applyAlignment="1">
      <alignment horizontal="left" vertical="center"/>
    </xf>
    <xf numFmtId="0" fontId="0" fillId="39" borderId="0" xfId="0" applyFill="1" applyAlignment="1">
      <alignment/>
    </xf>
    <xf numFmtId="9" fontId="0" fillId="40" borderId="0" xfId="0" applyNumberFormat="1" applyFill="1" applyAlignment="1">
      <alignment horizontal="center" vertical="center"/>
    </xf>
    <xf numFmtId="10" fontId="3" fillId="40" borderId="0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right" vertical="center"/>
    </xf>
    <xf numFmtId="0" fontId="0" fillId="40" borderId="0" xfId="0" applyFill="1" applyAlignment="1">
      <alignment horizontal="center"/>
    </xf>
    <xf numFmtId="0" fontId="10" fillId="39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41" borderId="0" xfId="0" applyFill="1" applyAlignment="1">
      <alignment/>
    </xf>
    <xf numFmtId="49" fontId="0" fillId="39" borderId="12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38" borderId="10" xfId="0" applyFont="1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38" borderId="14" xfId="0" applyFont="1" applyFill="1" applyBorder="1" applyAlignment="1">
      <alignment horizontal="left" vertical="center"/>
    </xf>
    <xf numFmtId="0" fontId="2" fillId="38" borderId="13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0"/>
  <sheetViews>
    <sheetView tabSelected="1" zoomScalePageLayoutView="0" workbookViewId="0" topLeftCell="A10">
      <selection activeCell="A17" sqref="A17:D17"/>
    </sheetView>
  </sheetViews>
  <sheetFormatPr defaultColWidth="9.00390625" defaultRowHeight="12.75"/>
  <cols>
    <col min="1" max="1" width="55.00390625" style="0" customWidth="1"/>
    <col min="2" max="2" width="18.625" style="0" customWidth="1"/>
    <col min="3" max="3" width="27.375" style="0" customWidth="1"/>
    <col min="4" max="4" width="27.25390625" style="0" customWidth="1"/>
    <col min="5" max="5" width="2.00390625" style="0" customWidth="1"/>
    <col min="6" max="6" width="12.875" style="0" customWidth="1"/>
    <col min="7" max="7" width="22.625" style="0" customWidth="1"/>
    <col min="8" max="8" width="16.125" style="0" customWidth="1"/>
  </cols>
  <sheetData>
    <row r="1" spans="1:8" ht="33" customHeight="1">
      <c r="A1" s="69" t="s">
        <v>40</v>
      </c>
      <c r="B1" s="69"/>
      <c r="C1" s="69"/>
      <c r="D1" s="69"/>
      <c r="E1" s="43"/>
      <c r="F1" s="61" t="s">
        <v>32</v>
      </c>
      <c r="H1" t="s">
        <v>33</v>
      </c>
    </row>
    <row r="2" spans="1:5" ht="17.25" customHeight="1">
      <c r="A2" s="41"/>
      <c r="B2" s="41"/>
      <c r="C2" s="41"/>
      <c r="D2" s="41"/>
      <c r="E2" s="43"/>
    </row>
    <row r="3" spans="1:8" ht="22.5" customHeight="1">
      <c r="A3" s="36" t="s">
        <v>18</v>
      </c>
      <c r="B3" s="37" t="s">
        <v>1</v>
      </c>
      <c r="C3" s="37" t="s">
        <v>31</v>
      </c>
      <c r="D3" s="37" t="s">
        <v>2</v>
      </c>
      <c r="E3" s="44"/>
      <c r="F3" s="58" t="s">
        <v>24</v>
      </c>
      <c r="G3" s="5" t="s">
        <v>9</v>
      </c>
      <c r="H3" s="59" t="s">
        <v>27</v>
      </c>
    </row>
    <row r="4" spans="1:14" s="4" customFormat="1" ht="15.75" customHeight="1">
      <c r="A4" s="67" t="s">
        <v>21</v>
      </c>
      <c r="B4" s="68"/>
      <c r="C4" s="68"/>
      <c r="D4" s="68"/>
      <c r="E4" s="45"/>
      <c r="F4" s="10"/>
      <c r="G4" s="9"/>
      <c r="H4" s="62" t="s">
        <v>28</v>
      </c>
      <c r="I4" s="63"/>
      <c r="J4" s="63"/>
      <c r="K4" s="63"/>
      <c r="L4" s="63"/>
      <c r="M4" s="63"/>
      <c r="N4" s="63"/>
    </row>
    <row r="5" spans="1:7" s="4" customFormat="1" ht="15.75" customHeight="1">
      <c r="A5" s="3" t="s">
        <v>22</v>
      </c>
      <c r="B5" s="19">
        <v>47329649.54</v>
      </c>
      <c r="C5" s="6">
        <f>B5*17.5%</f>
        <v>8282688.669499999</v>
      </c>
      <c r="D5" s="6">
        <f>B5+C5+1</f>
        <v>55612339.2095</v>
      </c>
      <c r="E5" s="46"/>
      <c r="F5" s="10"/>
      <c r="G5" s="9"/>
    </row>
    <row r="6" spans="1:8" s="4" customFormat="1" ht="15.75" customHeight="1">
      <c r="A6" s="30" t="s">
        <v>10</v>
      </c>
      <c r="B6" s="31">
        <f>SUM(B5:B5)</f>
        <v>47329649.54</v>
      </c>
      <c r="C6" s="31">
        <f>SUM(C5:C5)</f>
        <v>8282688.669499999</v>
      </c>
      <c r="D6" s="31">
        <f>SUM(D5:D5)</f>
        <v>55612339.2095</v>
      </c>
      <c r="E6" s="35"/>
      <c r="F6" s="11"/>
      <c r="G6" s="57">
        <f>B6*1.2</f>
        <v>56795579.448</v>
      </c>
      <c r="H6" s="53" t="s">
        <v>25</v>
      </c>
    </row>
    <row r="7" spans="1:7" s="4" customFormat="1" ht="15.75" customHeight="1">
      <c r="A7" s="67" t="s">
        <v>8</v>
      </c>
      <c r="B7" s="68"/>
      <c r="C7" s="68"/>
      <c r="D7" s="68"/>
      <c r="E7" s="45"/>
      <c r="F7" s="10"/>
      <c r="G7" s="9"/>
    </row>
    <row r="8" spans="1:7" s="4" customFormat="1" ht="15.75" customHeight="1">
      <c r="A8" s="30" t="s">
        <v>8</v>
      </c>
      <c r="B8" s="31">
        <v>4732964</v>
      </c>
      <c r="C8" s="31">
        <f>B8*17.5%</f>
        <v>828268.7</v>
      </c>
      <c r="D8" s="31">
        <f>B8+C8</f>
        <v>5561232.7</v>
      </c>
      <c r="E8" s="35"/>
      <c r="F8" s="55">
        <v>0.1</v>
      </c>
      <c r="G8" s="21">
        <f>G6*F8</f>
        <v>5679557.944800001</v>
      </c>
    </row>
    <row r="9" spans="1:8" s="4" customFormat="1" ht="15.75" customHeight="1">
      <c r="A9" s="67" t="s">
        <v>3</v>
      </c>
      <c r="B9" s="67"/>
      <c r="C9" s="67"/>
      <c r="D9" s="67"/>
      <c r="E9" s="47"/>
      <c r="F9" s="10"/>
      <c r="G9" s="9"/>
      <c r="H9" s="4">
        <f>2601800+10030422.81+33970827.29+430000+296599.44</f>
        <v>47329649.54</v>
      </c>
    </row>
    <row r="10" spans="1:7" s="4" customFormat="1" ht="15.75" customHeight="1">
      <c r="A10" s="30" t="s">
        <v>6</v>
      </c>
      <c r="B10" s="31">
        <v>150000</v>
      </c>
      <c r="C10" s="31">
        <f>B10*17.5%</f>
        <v>26250</v>
      </c>
      <c r="D10" s="31">
        <f>B10+C10</f>
        <v>176250</v>
      </c>
      <c r="E10" s="35"/>
      <c r="F10" s="56" t="s">
        <v>23</v>
      </c>
      <c r="G10" s="8"/>
    </row>
    <row r="11" spans="1:7" s="4" customFormat="1" ht="15.75" customHeight="1">
      <c r="A11" s="70" t="s">
        <v>4</v>
      </c>
      <c r="B11" s="71"/>
      <c r="C11" s="71"/>
      <c r="D11" s="72"/>
      <c r="E11" s="47"/>
      <c r="F11" s="10"/>
      <c r="G11" s="9"/>
    </row>
    <row r="12" spans="1:7" s="4" customFormat="1" ht="15" customHeight="1">
      <c r="A12" s="13" t="s">
        <v>29</v>
      </c>
      <c r="B12" s="7">
        <v>1960000</v>
      </c>
      <c r="C12" s="7">
        <f>B12*20%</f>
        <v>392000</v>
      </c>
      <c r="D12" s="7">
        <f>SUM(B12:C12)</f>
        <v>2352000</v>
      </c>
      <c r="E12" s="17"/>
      <c r="F12" s="11"/>
      <c r="G12" s="9"/>
    </row>
    <row r="13" spans="1:7" s="4" customFormat="1" ht="15" customHeight="1">
      <c r="A13" s="13" t="s">
        <v>36</v>
      </c>
      <c r="B13" s="7">
        <v>90000</v>
      </c>
      <c r="C13" s="7">
        <f>B13*0.175</f>
        <v>15749.999999999998</v>
      </c>
      <c r="D13" s="7">
        <f>B13+C13</f>
        <v>105750</v>
      </c>
      <c r="E13" s="17"/>
      <c r="F13" s="11"/>
      <c r="G13" s="9"/>
    </row>
    <row r="14" spans="1:7" s="4" customFormat="1" ht="15" customHeight="1">
      <c r="A14" s="13" t="s">
        <v>41</v>
      </c>
      <c r="B14" s="7">
        <v>30000</v>
      </c>
      <c r="C14" s="7">
        <f>B14*0.2</f>
        <v>6000</v>
      </c>
      <c r="D14" s="7">
        <f>B14+C14</f>
        <v>36000</v>
      </c>
      <c r="E14" s="17"/>
      <c r="F14" s="11"/>
      <c r="G14" s="9"/>
    </row>
    <row r="15" spans="1:7" s="4" customFormat="1" ht="15" customHeight="1">
      <c r="A15" s="14" t="s">
        <v>13</v>
      </c>
      <c r="B15" s="7">
        <v>280000</v>
      </c>
      <c r="C15" s="7">
        <f>B15*20%</f>
        <v>56000</v>
      </c>
      <c r="D15" s="7">
        <f>SUM(B15:C15)</f>
        <v>336000</v>
      </c>
      <c r="E15" s="17"/>
      <c r="F15" s="10"/>
      <c r="G15" s="9"/>
    </row>
    <row r="16" spans="1:7" s="4" customFormat="1" ht="15" customHeight="1">
      <c r="A16" s="32" t="s">
        <v>7</v>
      </c>
      <c r="B16" s="31">
        <f>SUM(B12:B15)</f>
        <v>2360000</v>
      </c>
      <c r="C16" s="31">
        <f>SUM(C12:C15)</f>
        <v>469750</v>
      </c>
      <c r="D16" s="31">
        <f>SUM(D12:D15)-2</f>
        <v>2829748</v>
      </c>
      <c r="E16" s="35"/>
      <c r="F16" s="55">
        <v>0.05</v>
      </c>
      <c r="G16" s="21">
        <f>G6*F16</f>
        <v>2839778.9724000003</v>
      </c>
    </row>
    <row r="17" spans="1:7" s="4" customFormat="1" ht="15" customHeight="1">
      <c r="A17" s="70" t="s">
        <v>34</v>
      </c>
      <c r="B17" s="71"/>
      <c r="C17" s="71"/>
      <c r="D17" s="72"/>
      <c r="E17" s="35"/>
      <c r="F17" s="55"/>
      <c r="G17" s="21"/>
    </row>
    <row r="18" spans="1:7" s="4" customFormat="1" ht="15" customHeight="1">
      <c r="A18" s="14" t="s">
        <v>34</v>
      </c>
      <c r="B18" s="7"/>
      <c r="C18" s="7">
        <f>B18*0.2</f>
        <v>0</v>
      </c>
      <c r="D18" s="7">
        <f>B18+C18</f>
        <v>0</v>
      </c>
      <c r="E18" s="35"/>
      <c r="F18" s="55">
        <v>0.1</v>
      </c>
      <c r="G18" s="21">
        <f>G6*F18</f>
        <v>5679557.944800001</v>
      </c>
    </row>
    <row r="19" spans="1:7" s="4" customFormat="1" ht="15" customHeight="1">
      <c r="A19" s="32" t="s">
        <v>35</v>
      </c>
      <c r="B19" s="31">
        <f>B18</f>
        <v>0</v>
      </c>
      <c r="C19" s="31">
        <f>C18</f>
        <v>0</v>
      </c>
      <c r="D19" s="31">
        <f>D18</f>
        <v>0</v>
      </c>
      <c r="E19" s="35"/>
      <c r="F19" s="55"/>
      <c r="G19" s="21"/>
    </row>
    <row r="20" spans="1:7" s="4" customFormat="1" ht="15.75" customHeight="1">
      <c r="A20" s="67" t="s">
        <v>17</v>
      </c>
      <c r="B20" s="68"/>
      <c r="C20" s="68"/>
      <c r="D20" s="68"/>
      <c r="E20" s="45"/>
      <c r="F20" s="10"/>
      <c r="G20" s="20"/>
    </row>
    <row r="21" spans="1:7" s="26" customFormat="1" ht="15.75" customHeight="1">
      <c r="A21" s="27" t="s">
        <v>14</v>
      </c>
      <c r="B21" s="7">
        <v>198000</v>
      </c>
      <c r="C21" s="7">
        <f>B21*17.5%</f>
        <v>34650</v>
      </c>
      <c r="D21" s="7">
        <f>B21+C21</f>
        <v>232650</v>
      </c>
      <c r="E21" s="17"/>
      <c r="F21" s="24"/>
      <c r="G21" s="25"/>
    </row>
    <row r="22" spans="1:7" s="26" customFormat="1" ht="15.75" customHeight="1">
      <c r="A22" s="27" t="s">
        <v>15</v>
      </c>
      <c r="B22" s="7">
        <v>1220000</v>
      </c>
      <c r="C22" s="7">
        <f>B22*17.5%</f>
        <v>213500</v>
      </c>
      <c r="D22" s="7">
        <f>B22+C22</f>
        <v>1433500</v>
      </c>
      <c r="E22" s="17"/>
      <c r="F22" s="24"/>
      <c r="G22" s="25"/>
    </row>
    <row r="23" spans="1:7" s="4" customFormat="1" ht="15.75" customHeight="1">
      <c r="A23" s="32" t="s">
        <v>16</v>
      </c>
      <c r="B23" s="31">
        <f>SUM(B21:B22)</f>
        <v>1418000</v>
      </c>
      <c r="C23" s="31">
        <f>SUM(C21:C22)</f>
        <v>248150</v>
      </c>
      <c r="D23" s="31">
        <f>SUM(D21:D22)</f>
        <v>1666150</v>
      </c>
      <c r="E23" s="35"/>
      <c r="F23" s="55">
        <v>0.03</v>
      </c>
      <c r="G23" s="21">
        <f>G6*F23</f>
        <v>1703867.38344</v>
      </c>
    </row>
    <row r="24" spans="1:7" s="4" customFormat="1" ht="22.5" customHeight="1">
      <c r="A24" s="36" t="s">
        <v>19</v>
      </c>
      <c r="B24" s="38">
        <f>B6+B8+B10+B16+B23+B19</f>
        <v>55990613.54</v>
      </c>
      <c r="C24" s="38">
        <f>C6+C8+C10+C16+C23+C19</f>
        <v>9855107.369499998</v>
      </c>
      <c r="D24" s="38">
        <f>D6+D8+D10+D16+D23+D19</f>
        <v>65845719.9095</v>
      </c>
      <c r="E24" s="48"/>
      <c r="F24" s="10"/>
      <c r="G24" s="22"/>
    </row>
    <row r="25" spans="1:7" ht="24" customHeight="1">
      <c r="A25" s="64"/>
      <c r="B25" s="64"/>
      <c r="C25" s="64"/>
      <c r="D25" s="64"/>
      <c r="E25" s="49"/>
      <c r="G25" s="15"/>
    </row>
    <row r="26" spans="1:7" ht="48" customHeight="1">
      <c r="A26" s="65"/>
      <c r="B26" s="66"/>
      <c r="C26" s="66"/>
      <c r="D26" s="66"/>
      <c r="E26" s="42"/>
      <c r="G26" s="15"/>
    </row>
    <row r="27" spans="1:7" ht="22.5" customHeight="1">
      <c r="A27" s="28" t="s">
        <v>20</v>
      </c>
      <c r="B27" s="29" t="s">
        <v>1</v>
      </c>
      <c r="C27" s="29" t="s">
        <v>0</v>
      </c>
      <c r="D27" s="29" t="s">
        <v>2</v>
      </c>
      <c r="E27" s="50"/>
      <c r="G27" s="15"/>
    </row>
    <row r="28" spans="1:7" ht="15.75" customHeight="1">
      <c r="A28" s="33" t="s">
        <v>18</v>
      </c>
      <c r="B28" s="19">
        <f>B24</f>
        <v>55990613.54</v>
      </c>
      <c r="C28" s="19">
        <f>C24</f>
        <v>9855107.369499998</v>
      </c>
      <c r="D28" s="19">
        <f>D24</f>
        <v>65845719.9095</v>
      </c>
      <c r="E28" s="51"/>
      <c r="G28" s="15"/>
    </row>
    <row r="29" spans="1:7" ht="15.75" customHeight="1">
      <c r="A29" s="60" t="s">
        <v>37</v>
      </c>
      <c r="B29" s="19">
        <v>884475</v>
      </c>
      <c r="C29" s="19">
        <f>B29*0.175</f>
        <v>154783.125</v>
      </c>
      <c r="D29" s="19">
        <f>B29+C29</f>
        <v>1039258.125</v>
      </c>
      <c r="E29" s="51"/>
      <c r="G29" s="15"/>
    </row>
    <row r="30" spans="1:8" ht="26.25" customHeight="1">
      <c r="A30" s="39" t="s">
        <v>5</v>
      </c>
      <c r="B30" s="40">
        <f>B28+B29</f>
        <v>56875088.54</v>
      </c>
      <c r="C30" s="40">
        <f>C28+C29</f>
        <v>10009890.494499998</v>
      </c>
      <c r="D30" s="40">
        <f>D28+D29</f>
        <v>66884978.0345</v>
      </c>
      <c r="E30" s="52"/>
      <c r="F30" s="23"/>
      <c r="G30" s="15"/>
      <c r="H30" s="54" t="s">
        <v>26</v>
      </c>
    </row>
    <row r="31" spans="1:7" ht="77.25" customHeight="1">
      <c r="A31" s="34"/>
      <c r="B31" s="35"/>
      <c r="C31" s="35"/>
      <c r="D31" s="35"/>
      <c r="E31" s="35"/>
      <c r="G31" s="15"/>
    </row>
    <row r="32" spans="1:7" ht="12.75">
      <c r="A32" s="12" t="s">
        <v>30</v>
      </c>
      <c r="C32" s="2"/>
      <c r="D32" s="16"/>
      <c r="E32" s="16"/>
      <c r="G32" s="15"/>
    </row>
    <row r="33" spans="1:7" ht="12.75">
      <c r="A33" s="12" t="s">
        <v>38</v>
      </c>
      <c r="C33" s="1"/>
      <c r="D33" s="17"/>
      <c r="E33" s="17"/>
      <c r="G33" s="15"/>
    </row>
    <row r="34" spans="2:7" ht="12.75">
      <c r="B34" t="s">
        <v>11</v>
      </c>
      <c r="C34" s="1"/>
      <c r="D34" s="18"/>
      <c r="E34" s="18"/>
      <c r="G34" s="15"/>
    </row>
    <row r="35" spans="3:5" ht="57.75" customHeight="1">
      <c r="C35" s="1"/>
      <c r="D35" s="18"/>
      <c r="E35" s="18"/>
    </row>
    <row r="36" spans="1:5" ht="12.75">
      <c r="A36" t="s">
        <v>12</v>
      </c>
      <c r="C36" s="1"/>
      <c r="D36" s="17"/>
      <c r="E36" s="17"/>
    </row>
    <row r="37" spans="1:5" ht="12.75">
      <c r="A37" s="12" t="s">
        <v>39</v>
      </c>
      <c r="C37" s="1"/>
      <c r="D37" s="17"/>
      <c r="E37" s="17"/>
    </row>
    <row r="38" spans="2:5" ht="12.75">
      <c r="B38" t="s">
        <v>11</v>
      </c>
      <c r="C38" s="1"/>
      <c r="D38" s="17"/>
      <c r="E38" s="17"/>
    </row>
    <row r="39" spans="3:5" ht="12.75">
      <c r="C39" s="1"/>
      <c r="D39" s="1"/>
      <c r="E39" s="1"/>
    </row>
    <row r="40" spans="3:5" ht="12.75">
      <c r="C40" s="1"/>
      <c r="D40" s="1"/>
      <c r="E40" s="1"/>
    </row>
  </sheetData>
  <sheetProtection/>
  <mergeCells count="10">
    <mergeCell ref="H4:N4"/>
    <mergeCell ref="A25:D25"/>
    <mergeCell ref="A26:D26"/>
    <mergeCell ref="A20:D20"/>
    <mergeCell ref="A1:D1"/>
    <mergeCell ref="A7:D7"/>
    <mergeCell ref="A4:D4"/>
    <mergeCell ref="A11:D11"/>
    <mergeCell ref="A9:D9"/>
    <mergeCell ref="A17:D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moudraj</cp:lastModifiedBy>
  <cp:lastPrinted>2012-08-27T05:40:07Z</cp:lastPrinted>
  <dcterms:created xsi:type="dcterms:W3CDTF">2007-10-10T12:16:19Z</dcterms:created>
  <dcterms:modified xsi:type="dcterms:W3CDTF">2013-07-11T13:22:46Z</dcterms:modified>
  <cp:category/>
  <cp:version/>
  <cp:contentType/>
  <cp:contentStatus/>
</cp:coreProperties>
</file>